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showInkAnnotation="0" codeName="ThisWorkbook" autoCompressPictures="0"/>
  <bookViews>
    <workbookView xWindow="22100" yWindow="0" windowWidth="26280" windowHeight="25880"/>
  </bookViews>
  <sheets>
    <sheet name="425.S" sheetId="4" r:id="rId1"/>
    <sheet name="425.1.1 " sheetId="10" r:id="rId2"/>
    <sheet name="425.1.2" sheetId="6" r:id="rId3"/>
    <sheet name="425 1.3" sheetId="7" r:id="rId4"/>
    <sheet name="425 1.3 (cont.)" sheetId="9" r:id="rId5"/>
  </sheets>
  <definedNames>
    <definedName name="_xlnm.Print_Area" localSheetId="3">'425 1.3'!$D$2:$X$44</definedName>
    <definedName name="_xlnm.Print_Area" localSheetId="4">'425 1.3 (cont.)'!$D$2:$X$43</definedName>
    <definedName name="_xlnm.Print_Area" localSheetId="1">'425.1.1 '!$E$2:$X$53</definedName>
    <definedName name="_xlnm.Print_Area" localSheetId="2">'425.1.2'!$D$2:$X$39</definedName>
    <definedName name="_xlnm.Print_Area" localSheetId="0">'425.S'!$D$2:$AA$38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8" i="10" l="1"/>
  <c r="X19" i="10"/>
  <c r="X28" i="10"/>
  <c r="W48" i="10"/>
  <c r="W49" i="10"/>
  <c r="W50" i="10"/>
  <c r="W51" i="10"/>
  <c r="W52" i="10"/>
  <c r="W53" i="10"/>
  <c r="X53" i="10"/>
  <c r="X31" i="10"/>
  <c r="X32" i="10"/>
  <c r="X42" i="10"/>
  <c r="X48" i="10"/>
  <c r="X49" i="10"/>
  <c r="X50" i="10"/>
  <c r="X51" i="10"/>
  <c r="X52" i="10"/>
  <c r="U53" i="10"/>
  <c r="R53" i="10"/>
  <c r="X33" i="10"/>
  <c r="X34" i="10"/>
  <c r="X35" i="10"/>
  <c r="X36" i="10"/>
  <c r="X37" i="10"/>
  <c r="X38" i="10"/>
  <c r="X39" i="10"/>
  <c r="X40" i="10"/>
  <c r="X41" i="10"/>
  <c r="X20" i="10"/>
  <c r="X21" i="10"/>
  <c r="X22" i="10"/>
  <c r="X23" i="10"/>
  <c r="X24" i="10"/>
  <c r="X25" i="10"/>
  <c r="X26" i="10"/>
  <c r="X27" i="10"/>
  <c r="X43" i="7"/>
  <c r="X43" i="9"/>
  <c r="X44" i="7"/>
  <c r="Z36" i="4"/>
  <c r="X9" i="9"/>
  <c r="X8" i="9"/>
  <c r="X8" i="7"/>
  <c r="X9" i="7"/>
  <c r="X9" i="6"/>
  <c r="Z15" i="4"/>
  <c r="Z17" i="4"/>
  <c r="Z16" i="4"/>
  <c r="Z19" i="4"/>
  <c r="Z20" i="4"/>
  <c r="V39" i="6"/>
  <c r="Z21" i="4"/>
  <c r="Z18" i="4"/>
  <c r="Z22" i="4"/>
  <c r="Z26" i="4"/>
  <c r="Z27" i="4"/>
  <c r="Z28" i="4"/>
  <c r="Z30" i="4"/>
  <c r="Z31" i="4"/>
  <c r="X39" i="6"/>
  <c r="Z32" i="4"/>
  <c r="Z29" i="4"/>
  <c r="Z33" i="4"/>
  <c r="Z35" i="4"/>
  <c r="X11" i="6"/>
  <c r="W9" i="10"/>
  <c r="W8" i="10"/>
  <c r="Z37" i="4"/>
  <c r="D3" i="7"/>
  <c r="R11" i="7"/>
  <c r="R10" i="7"/>
  <c r="R9" i="7"/>
  <c r="R8" i="7"/>
  <c r="E11" i="7"/>
  <c r="E10" i="7"/>
  <c r="E9" i="7"/>
  <c r="E8" i="7"/>
  <c r="D3" i="9"/>
  <c r="R11" i="9"/>
  <c r="E11" i="9"/>
  <c r="R10" i="9"/>
  <c r="E10" i="9"/>
  <c r="R9" i="9"/>
  <c r="E9" i="9"/>
  <c r="R8" i="9"/>
  <c r="E8" i="9"/>
  <c r="E3" i="10"/>
  <c r="Q11" i="10"/>
  <c r="I11" i="10"/>
  <c r="Q10" i="10"/>
  <c r="I10" i="10"/>
  <c r="Q9" i="10"/>
  <c r="I9" i="10"/>
  <c r="Q8" i="10"/>
  <c r="I8" i="10"/>
  <c r="D3" i="6"/>
  <c r="V10" i="6"/>
  <c r="V12" i="6"/>
  <c r="H8" i="6"/>
  <c r="V14" i="6"/>
  <c r="V8" i="6"/>
  <c r="H14" i="6"/>
  <c r="H12" i="6"/>
  <c r="H10" i="6"/>
  <c r="Z38" i="4"/>
</calcChain>
</file>

<file path=xl/comments1.xml><?xml version="1.0" encoding="utf-8"?>
<comments xmlns="http://schemas.openxmlformats.org/spreadsheetml/2006/main">
  <authors>
    <author>LTaylor</author>
  </authors>
  <commentList>
    <comment ref="E1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1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2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2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3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4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5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6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7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8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39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0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  <comment ref="E41" authorId="0">
      <text>
        <r>
          <rPr>
            <b/>
            <sz val="10"/>
            <color indexed="81"/>
            <rFont val="Tahoma"/>
            <family val="2"/>
          </rPr>
          <t>Example: Each column (A-E) should be completed for each position charged to CSBG Administration</t>
        </r>
      </text>
    </comment>
  </commentList>
</comments>
</file>

<file path=xl/sharedStrings.xml><?xml version="1.0" encoding="utf-8"?>
<sst xmlns="http://schemas.openxmlformats.org/spreadsheetml/2006/main" count="170" uniqueCount="108">
  <si>
    <t xml:space="preserve">Subcontractor Services </t>
  </si>
  <si>
    <t>Other Costs:</t>
  </si>
  <si>
    <t xml:space="preserve">SECTION 20:  PROGRAM COSTS </t>
  </si>
  <si>
    <t>Subcontractor Services</t>
  </si>
  <si>
    <t>Subtotal Section 20:  Program Costs</t>
  </si>
  <si>
    <t>E-mail Address:</t>
  </si>
  <si>
    <t>B</t>
  </si>
  <si>
    <t>C</t>
  </si>
  <si>
    <t>D</t>
  </si>
  <si>
    <t>E</t>
  </si>
  <si>
    <t>SECTION 90:  CSBG Funds Administrative Percent (Section 10 divided by Section 80)</t>
  </si>
  <si>
    <t>F</t>
  </si>
  <si>
    <t>No. of Positions</t>
  </si>
  <si>
    <t>Position Title</t>
  </si>
  <si>
    <t>Hit Alt &amp; Enter at the same time to begin a new line or paragraph within the cell.</t>
  </si>
  <si>
    <t>Section 10
Administrative Costs</t>
  </si>
  <si>
    <t>Section 20
Program Costs</t>
  </si>
  <si>
    <t>Use the tab key to move through the cells that require entry</t>
  </si>
  <si>
    <t>Use the 425.S (Summary Form) tab to enter information into this block of cells</t>
  </si>
  <si>
    <t xml:space="preserve">E-mail Address: </t>
  </si>
  <si>
    <t>Equipment</t>
  </si>
  <si>
    <t xml:space="preserve">Operating Expenses </t>
  </si>
  <si>
    <t>List all Equipment Purchases</t>
  </si>
  <si>
    <t>List all Subcontractor Services</t>
  </si>
  <si>
    <t xml:space="preserve">Total Other Costs (Sum of i, ii, iii, iv):
</t>
  </si>
  <si>
    <t>Section 10 -- ADMINISTRATIVE COSTS -- SALARIES AND WAGES</t>
  </si>
  <si>
    <t>SECTION 20 -- PROGRAM COSTS -- SALARIES AND WAGES</t>
  </si>
  <si>
    <t>A</t>
  </si>
  <si>
    <t>List all Operating Expenses</t>
  </si>
  <si>
    <t>Contract Amount:</t>
  </si>
  <si>
    <t xml:space="preserve">Fax Number: </t>
  </si>
  <si>
    <t>Amendment#:</t>
  </si>
  <si>
    <t xml:space="preserve">Section 20
Program Costs </t>
  </si>
  <si>
    <t>FRINGE BENEFITS</t>
  </si>
  <si>
    <r>
      <t>List all Out-of-State Travel:</t>
    </r>
    <r>
      <rPr>
        <i/>
        <sz val="9"/>
        <rFont val="Arial"/>
        <family val="2"/>
      </rPr>
      <t>Name of conference; Specify location; Cost per trip</t>
    </r>
  </si>
  <si>
    <t>Section 10 Administrative Costs</t>
  </si>
  <si>
    <t>Section 20 Program Cost</t>
  </si>
  <si>
    <t>Total Salary for each position</t>
  </si>
  <si>
    <r>
      <t xml:space="preserve">Other Costs - Explain &amp; Justify each line item (i - iv): </t>
    </r>
    <r>
      <rPr>
        <i/>
        <sz val="10"/>
        <rFont val="Arial"/>
      </rPr>
      <t>Any additional Other Costs (attach additional sheet if necessary):</t>
    </r>
  </si>
  <si>
    <t>i</t>
  </si>
  <si>
    <t>ii</t>
  </si>
  <si>
    <t>iii</t>
  </si>
  <si>
    <t>iv</t>
  </si>
  <si>
    <t>Number of CSBG months allocated for each position</t>
  </si>
  <si>
    <t>Total CSBG Funds budgeted for each position</t>
  </si>
  <si>
    <t>CSBG Budget Support -- Non Personnel Costs</t>
  </si>
  <si>
    <t>CSBG BUDGET SUPPORT -- NON PERSONNEL COSTS</t>
  </si>
  <si>
    <t>CSBG</t>
  </si>
  <si>
    <r>
      <t xml:space="preserve">Listed  below are the formulas to calculate Annualized Salary, Percentage of CSBG Time, Number of CSBG Months, and CSBG Funds:
</t>
    </r>
    <r>
      <rPr>
        <u/>
        <sz val="12"/>
        <rFont val="Arial"/>
        <family val="2"/>
      </rPr>
      <t xml:space="preserve">Annualized Salary </t>
    </r>
    <r>
      <rPr>
        <sz val="12"/>
        <rFont val="Arial"/>
        <family val="2"/>
      </rPr>
      <t xml:space="preserve">equals CSBG Funds times 12 months divided by Number of CSBG Months divided by Percentage of CSBG Time
</t>
    </r>
    <r>
      <rPr>
        <u/>
        <sz val="12"/>
        <rFont val="Arial"/>
        <family val="2"/>
      </rPr>
      <t>Percentage of CSBG Time</t>
    </r>
    <r>
      <rPr>
        <sz val="12"/>
        <rFont val="Arial"/>
        <family val="2"/>
      </rPr>
      <t xml:space="preserve"> equals CSBG Funds times 12 months divided by Number of CSBG Months divided by Annualized Salary
</t>
    </r>
    <r>
      <rPr>
        <u/>
        <sz val="12"/>
        <rFont val="Arial"/>
        <family val="2"/>
      </rPr>
      <t>Number of Months</t>
    </r>
    <r>
      <rPr>
        <sz val="12"/>
        <rFont val="Arial"/>
        <family val="2"/>
      </rPr>
      <t xml:space="preserve"> equals CSBG Funds times 12 months divided by Percentage of CSBG Time divided by Annualized Salary
</t>
    </r>
    <r>
      <rPr>
        <u/>
        <sz val="12"/>
        <rFont val="Arial"/>
        <family val="2"/>
      </rPr>
      <t>CSBG Funds</t>
    </r>
    <r>
      <rPr>
        <sz val="12"/>
        <rFont val="Arial"/>
        <family val="2"/>
      </rPr>
      <t xml:space="preserve"> equals Annualized Salary divided by 12 months times number of CSBG Months times Percentage of CSBG Time</t>
    </r>
  </si>
  <si>
    <r>
      <t xml:space="preserve">CSBG Fund
</t>
    </r>
    <r>
      <rPr>
        <sz val="9"/>
        <rFont val="Arial"/>
        <family val="2"/>
      </rPr>
      <t>(rounded to the nearest dollar)</t>
    </r>
  </si>
  <si>
    <r>
      <t xml:space="preserve">CSBG Funds 
</t>
    </r>
    <r>
      <rPr>
        <sz val="9"/>
        <rFont val="Arial"/>
        <family val="2"/>
      </rPr>
      <t>(rounded to the nearest dollar)</t>
    </r>
  </si>
  <si>
    <t>List CSBG Funds Budgeted Line 2</t>
  </si>
  <si>
    <t>Funding Source</t>
  </si>
  <si>
    <t>Funding Amount</t>
  </si>
  <si>
    <t>Typing information into this block of cells will populate the items on the 425.1.1, 425.1.2 and 425.1.3.</t>
  </si>
  <si>
    <t>CSBG Budget Support -- Other Agency Operating Funds</t>
  </si>
  <si>
    <t>Subtotal Section 10:  Administrative Costs (Not to exceed 12% of the total operating budget Section 80)</t>
  </si>
  <si>
    <t>Subtotal of Other Agency Operating Funds to Support CSBG</t>
  </si>
  <si>
    <r>
      <rPr>
        <b/>
        <sz val="10"/>
        <rFont val="Arial"/>
      </rPr>
      <t>Subtotal of Other Agency Operating Funds to Support CSBG</t>
    </r>
    <r>
      <rPr>
        <i/>
        <sz val="8"/>
        <rFont val="Arial"/>
        <family val="2"/>
      </rPr>
      <t xml:space="preserve"> </t>
    </r>
  </si>
  <si>
    <t>CSBG Contract Budget Summary</t>
  </si>
  <si>
    <t xml:space="preserve"> CSBG CONTRACT BUDGET SUMMARY</t>
  </si>
  <si>
    <t>SECTION 40:  Total CSBG Budget Amount (Sum of Subtotal Sections 10 and 20)</t>
  </si>
  <si>
    <t>Typing information into this block of cells will populate the items on the 425.1.1 &amp; 425.1.2</t>
  </si>
  <si>
    <t>CSBG Budget Support -- Personnel Costs</t>
  </si>
  <si>
    <t xml:space="preserve"> CSBG BUDGET SUPPORT -- PERSONNEL COSTS</t>
  </si>
  <si>
    <t>Percent (%) of CSBG time allocated for each position</t>
  </si>
  <si>
    <t>Northern California indian Development Council, Inc.</t>
  </si>
  <si>
    <t>SECTION 80:  Agency Total CSBG Budget (Section 40)</t>
  </si>
  <si>
    <t>ATTACHMENT I</t>
  </si>
  <si>
    <t>Contractor Name:</t>
  </si>
  <si>
    <t>Contract Number:</t>
  </si>
  <si>
    <t>Prepared By:</t>
  </si>
  <si>
    <t>Contract Term:</t>
  </si>
  <si>
    <t>Amendment #:</t>
  </si>
  <si>
    <t>Telephone #:</t>
  </si>
  <si>
    <t>Fax Number:</t>
  </si>
  <si>
    <t>Date:</t>
  </si>
  <si>
    <t>Line Item</t>
  </si>
  <si>
    <t>Description</t>
  </si>
  <si>
    <t>Salaries and Wages</t>
  </si>
  <si>
    <t>Fringe Benefits</t>
  </si>
  <si>
    <t>Out-of-State Travel</t>
  </si>
  <si>
    <t>SECTION 70:  Enter Other Agency Operating Funds Used to Support CSBG (Total of Form 425 1.3)</t>
  </si>
  <si>
    <r>
      <t xml:space="preserve">EXPLAIN AND JUSTIFY EACH LINE ITEM
</t>
    </r>
    <r>
      <rPr>
        <sz val="10"/>
        <rFont val="Arial"/>
      </rPr>
      <t>Totals must match NCIDC 425.S Budget Summary form 
Attach additional sheet(s) if necessary
Missing descriptions shall result in delay of the contract execution.</t>
    </r>
  </si>
  <si>
    <t>sum should equal total on line item 3 of NCIDC 425.S Budget Summary form</t>
  </si>
  <si>
    <t xml:space="preserve">sum should equal total on line item 3 of NCIDC 425.S Budget Summary form </t>
  </si>
  <si>
    <t>sum should equal total on line item 4 of NCIDC 425.S Budget Summary form</t>
  </si>
  <si>
    <t xml:space="preserve">sum should equal total on line item 4 of NCIDC 425.S Budget Summary form </t>
  </si>
  <si>
    <t xml:space="preserve">sum should equal total on line item 5 of NCIDC 425.S Budget Summary form </t>
  </si>
  <si>
    <t>sum should equal total on line item 5 of NCIDC 425.S Budget Summary form</t>
  </si>
  <si>
    <t xml:space="preserve">sum should equal total on line item 6 of NCIDC 425.S Budget Summary form </t>
  </si>
  <si>
    <t>sum should equal total on line item 6 of NCIDC 425.S Budget Summary form</t>
  </si>
  <si>
    <t>sum should equal total on line item 7 of NCIDC 425.S Budget Summary form</t>
  </si>
  <si>
    <t xml:space="preserve">sum should equal total on line item 7 of NCIDC 425.S Budget Summary form </t>
  </si>
  <si>
    <r>
      <t xml:space="preserve">Total Other Agency Operating Funds to Support CSBG </t>
    </r>
    <r>
      <rPr>
        <i/>
        <sz val="8"/>
        <rFont val="Arial"/>
        <family val="2"/>
      </rPr>
      <t>(Total should match total on NCIDC 425 S form, Section 70)</t>
    </r>
  </si>
  <si>
    <t>Total (must match Section 20: Program Costs on the NCIDC 425.S Budget Summary form)</t>
  </si>
  <si>
    <t>Total (must match Section 10: Administrative Costs on the NCIDC 425.S Budget Summary form)</t>
  </si>
  <si>
    <t>TOTAL MUST MATCH THE AMOUNT ENTERED ON NCIDC 425.S (BUDGET SUMMARY)</t>
  </si>
  <si>
    <t>Section 10 Admin Costs</t>
  </si>
  <si>
    <t>Admin %</t>
  </si>
  <si>
    <t>Program %</t>
  </si>
  <si>
    <t xml:space="preserve">SECTION 10:  ADMINISTRATION COSTS </t>
  </si>
  <si>
    <t>Enter description of Fringe Benefits.  Please include the percentage of Salaries and Wages paid in Benefits.  (Examples:  FICA, SUI, Health Ins., Workers Comp. Etc.) A single negotiated rate with a cognisant agency may also be used.</t>
  </si>
  <si>
    <t>NCIDC 425.S (Rev. 1/16)</t>
  </si>
  <si>
    <t>NCIDC 425.1.1 (Rev. 1/16)</t>
  </si>
  <si>
    <t>NCIDC 425.1.2 (Rev. 1/16)</t>
  </si>
  <si>
    <t>NCIDC 425 1.3 (1/16)</t>
  </si>
  <si>
    <t>NCIDC 425 1.3.1 (1/16)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</si>
</sst>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&lt;=9999999]###\-####;\(###\)\ ###\-####"/>
    <numFmt numFmtId="168" formatCode="&quot;$&quot;#,##0"/>
    <numFmt numFmtId="169" formatCode="\(###\)\ ###\-####"/>
  </numFmts>
  <fonts count="2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0"/>
      <color indexed="81"/>
      <name val="Tahoma"/>
      <family val="2"/>
    </font>
    <font>
      <i/>
      <sz val="10"/>
      <name val="Arial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8"/>
      <name val="Verdana"/>
    </font>
    <font>
      <u/>
      <sz val="10"/>
      <color theme="11"/>
      <name val="Arial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5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66" fontId="0" fillId="2" borderId="0" xfId="0" applyNumberForma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6" fontId="0" fillId="2" borderId="0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left" vertical="center"/>
    </xf>
    <xf numFmtId="168" fontId="3" fillId="0" borderId="23" xfId="0" applyNumberFormat="1" applyFont="1" applyFill="1" applyBorder="1" applyAlignment="1" applyProtection="1">
      <alignment horizontal="center" vertical="center"/>
      <protection locked="0"/>
    </xf>
    <xf numFmtId="9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166" fontId="3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166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/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0" fillId="3" borderId="0" xfId="0" applyFill="1" applyBorder="1" applyAlignment="1" applyProtection="1">
      <alignment horizontal="left"/>
    </xf>
    <xf numFmtId="166" fontId="0" fillId="3" borderId="0" xfId="0" applyNumberFormat="1" applyFill="1" applyBorder="1" applyAlignment="1" applyProtection="1">
      <alignment horizontal="left"/>
    </xf>
    <xf numFmtId="0" fontId="13" fillId="5" borderId="24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top"/>
    </xf>
    <xf numFmtId="169" fontId="3" fillId="0" borderId="8" xfId="0" applyNumberFormat="1" applyFont="1" applyFill="1" applyBorder="1" applyAlignment="1" applyProtection="1">
      <alignment vertical="top" wrapText="1"/>
    </xf>
    <xf numFmtId="0" fontId="0" fillId="2" borderId="0" xfId="0" applyFill="1" applyProtection="1"/>
    <xf numFmtId="0" fontId="3" fillId="0" borderId="10" xfId="0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8" xfId="0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5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166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6" fontId="12" fillId="0" borderId="44" xfId="0" applyNumberFormat="1" applyFont="1" applyFill="1" applyBorder="1" applyAlignment="1" applyProtection="1">
      <alignment vertical="top" wrapText="1"/>
    </xf>
    <xf numFmtId="168" fontId="0" fillId="0" borderId="4" xfId="0" applyNumberFormat="1" applyFill="1" applyBorder="1" applyAlignment="1" applyProtection="1">
      <alignment horizontal="center" vertical="center"/>
      <protection locked="0"/>
    </xf>
    <xf numFmtId="168" fontId="0" fillId="0" borderId="4" xfId="0" applyNumberFormat="1" applyFill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168" fontId="3" fillId="3" borderId="15" xfId="0" applyNumberFormat="1" applyFont="1" applyFill="1" applyBorder="1" applyAlignment="1" applyProtection="1">
      <alignment horizontal="center" vertical="center"/>
    </xf>
    <xf numFmtId="166" fontId="3" fillId="0" borderId="4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top" wrapText="1"/>
    </xf>
    <xf numFmtId="0" fontId="13" fillId="5" borderId="8" xfId="0" applyFont="1" applyFill="1" applyBorder="1" applyAlignment="1" applyProtection="1">
      <alignment horizontal="center" vertical="top" wrapText="1"/>
    </xf>
    <xf numFmtId="168" fontId="3" fillId="0" borderId="33" xfId="0" applyNumberFormat="1" applyFont="1" applyFill="1" applyBorder="1" applyAlignment="1" applyProtection="1">
      <alignment horizontal="center" vertical="center"/>
    </xf>
    <xf numFmtId="168" fontId="3" fillId="3" borderId="33" xfId="0" applyNumberFormat="1" applyFont="1" applyFill="1" applyBorder="1" applyAlignment="1" applyProtection="1">
      <alignment horizontal="center" vertical="center"/>
    </xf>
    <xf numFmtId="168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168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168" fontId="3" fillId="3" borderId="26" xfId="0" applyNumberFormat="1" applyFont="1" applyFill="1" applyBorder="1" applyAlignment="1" applyProtection="1">
      <alignment horizontal="center" vertical="center"/>
    </xf>
    <xf numFmtId="168" fontId="3" fillId="0" borderId="36" xfId="0" applyNumberFormat="1" applyFont="1" applyFill="1" applyBorder="1" applyAlignment="1" applyProtection="1">
      <alignment horizontal="center" vertical="center"/>
    </xf>
    <xf numFmtId="16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49" xfId="0" applyNumberFormat="1" applyFont="1" applyFill="1" applyBorder="1" applyAlignment="1" applyProtection="1">
      <alignment horizontal="center" vertical="center"/>
    </xf>
    <xf numFmtId="168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2" xfId="0" applyNumberFormat="1" applyFont="1" applyFill="1" applyBorder="1" applyAlignment="1" applyProtection="1">
      <alignment horizontal="center" vertical="center"/>
      <protection locked="0"/>
    </xf>
    <xf numFmtId="168" fontId="3" fillId="6" borderId="25" xfId="0" applyNumberFormat="1" applyFont="1" applyFill="1" applyBorder="1" applyAlignment="1" applyProtection="1">
      <alignment horizontal="center" vertical="center"/>
    </xf>
    <xf numFmtId="168" fontId="3" fillId="6" borderId="15" xfId="0" applyNumberFormat="1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168" fontId="3" fillId="6" borderId="36" xfId="0" applyNumberFormat="1" applyFont="1" applyFill="1" applyBorder="1" applyAlignment="1" applyProtection="1">
      <alignment horizontal="center" vertical="center"/>
    </xf>
    <xf numFmtId="168" fontId="3" fillId="6" borderId="26" xfId="0" applyNumberFormat="1" applyFont="1" applyFill="1" applyBorder="1" applyAlignment="1" applyProtection="1">
      <alignment horizontal="center" vertical="center"/>
    </xf>
    <xf numFmtId="168" fontId="3" fillId="6" borderId="49" xfId="0" applyNumberFormat="1" applyFont="1" applyFill="1" applyBorder="1" applyAlignment="1" applyProtection="1">
      <alignment horizontal="center" vertical="center"/>
    </xf>
    <xf numFmtId="0" fontId="6" fillId="6" borderId="5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</xf>
    <xf numFmtId="164" fontId="0" fillId="0" borderId="6" xfId="0" applyNumberForma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8" fontId="4" fillId="6" borderId="6" xfId="0" applyNumberFormat="1" applyFont="1" applyFill="1" applyBorder="1" applyAlignment="1" applyProtection="1">
      <alignment horizontal="center" vertical="center" wrapText="1"/>
    </xf>
    <xf numFmtId="168" fontId="4" fillId="6" borderId="5" xfId="0" applyNumberFormat="1" applyFont="1" applyFill="1" applyBorder="1" applyAlignment="1" applyProtection="1">
      <alignment horizontal="center" vertical="center" wrapText="1"/>
    </xf>
    <xf numFmtId="168" fontId="0" fillId="0" borderId="5" xfId="0" applyNumberFormat="1" applyFont="1" applyFill="1" applyBorder="1" applyAlignment="1" applyProtection="1">
      <alignment horizontal="center" vertical="center"/>
    </xf>
    <xf numFmtId="164" fontId="0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168" fontId="3" fillId="6" borderId="11" xfId="0" applyNumberFormat="1" applyFont="1" applyFill="1" applyBorder="1" applyAlignment="1" applyProtection="1">
      <alignment horizontal="center" vertical="center" wrapText="1"/>
    </xf>
    <xf numFmtId="168" fontId="3" fillId="6" borderId="5" xfId="0" applyNumberFormat="1" applyFont="1" applyFill="1" applyBorder="1" applyAlignment="1" applyProtection="1">
      <alignment horizontal="center" vertical="center" wrapText="1"/>
    </xf>
    <xf numFmtId="168" fontId="3" fillId="6" borderId="8" xfId="0" applyNumberFormat="1" applyFont="1" applyFill="1" applyBorder="1" applyAlignment="1" applyProtection="1">
      <alignment horizontal="center" vertical="center" wrapText="1"/>
    </xf>
    <xf numFmtId="166" fontId="3" fillId="0" borderId="5" xfId="0" applyNumberFormat="1" applyFont="1" applyFill="1" applyBorder="1" applyAlignment="1" applyProtection="1">
      <alignment horizontal="center" vertical="center"/>
    </xf>
    <xf numFmtId="166" fontId="3" fillId="7" borderId="5" xfId="0" applyNumberFormat="1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168" fontId="0" fillId="6" borderId="8" xfId="0" applyNumberFormat="1" applyFill="1" applyBorder="1" applyAlignment="1" applyProtection="1">
      <alignment horizontal="center" vertical="center" wrapText="1"/>
    </xf>
    <xf numFmtId="168" fontId="0" fillId="6" borderId="11" xfId="0" applyNumberFormat="1" applyFont="1" applyFill="1" applyBorder="1" applyAlignment="1" applyProtection="1">
      <alignment horizontal="center" vertical="center"/>
    </xf>
    <xf numFmtId="168" fontId="0" fillId="6" borderId="4" xfId="0" applyNumberFormat="1" applyFont="1" applyFill="1" applyBorder="1" applyAlignment="1" applyProtection="1">
      <alignment horizontal="center" vertical="center"/>
    </xf>
    <xf numFmtId="168" fontId="3" fillId="6" borderId="11" xfId="0" applyNumberFormat="1" applyFont="1" applyFill="1" applyBorder="1" applyAlignment="1" applyProtection="1">
      <alignment horizontal="center" vertical="center"/>
    </xf>
    <xf numFmtId="168" fontId="3" fillId="6" borderId="4" xfId="0" applyNumberFormat="1" applyFont="1" applyFill="1" applyBorder="1" applyAlignment="1" applyProtection="1">
      <alignment horizontal="center" vertical="center"/>
    </xf>
    <xf numFmtId="168" fontId="0" fillId="6" borderId="4" xfId="0" applyNumberFormat="1" applyFill="1" applyBorder="1" applyAlignment="1" applyProtection="1">
      <alignment horizontal="center" vertical="center" wrapText="1"/>
    </xf>
    <xf numFmtId="168" fontId="3" fillId="6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168" fontId="3" fillId="0" borderId="21" xfId="0" applyNumberFormat="1" applyFont="1" applyFill="1" applyBorder="1" applyAlignment="1" applyProtection="1">
      <alignment horizontal="center" vertical="center" wrapText="1"/>
    </xf>
    <xf numFmtId="168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/>
    <xf numFmtId="14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0" borderId="6" xfId="2" applyFill="1" applyBorder="1" applyAlignment="1" applyProtection="1">
      <alignment horizontal="left" vertical="center" wrapText="1"/>
      <protection locked="0"/>
    </xf>
    <xf numFmtId="16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6" xfId="0" applyNumberForma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top"/>
    </xf>
    <xf numFmtId="168" fontId="3" fillId="0" borderId="18" xfId="0" applyNumberFormat="1" applyFont="1" applyFill="1" applyBorder="1" applyAlignment="1" applyProtection="1">
      <alignment horizontal="center" vertical="center"/>
    </xf>
    <xf numFmtId="168" fontId="3" fillId="0" borderId="19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168" fontId="3" fillId="0" borderId="5" xfId="0" applyNumberFormat="1" applyFont="1" applyFill="1" applyBorder="1" applyAlignment="1" applyProtection="1">
      <alignment horizontal="center" vertical="center"/>
    </xf>
    <xf numFmtId="168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6" fillId="4" borderId="21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168" fontId="3" fillId="0" borderId="25" xfId="0" applyNumberFormat="1" applyFont="1" applyFill="1" applyBorder="1" applyAlignment="1" applyProtection="1">
      <alignment horizontal="center" vertical="center"/>
    </xf>
    <xf numFmtId="168" fontId="3" fillId="0" borderId="26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right" vertical="center"/>
    </xf>
    <xf numFmtId="0" fontId="16" fillId="0" borderId="29" xfId="0" applyFont="1" applyFill="1" applyBorder="1" applyAlignment="1" applyProtection="1">
      <alignment horizontal="right" vertical="center"/>
    </xf>
    <xf numFmtId="0" fontId="16" fillId="0" borderId="30" xfId="0" applyFont="1" applyFill="1" applyBorder="1" applyAlignment="1" applyProtection="1">
      <alignment horizontal="right" vertical="center"/>
    </xf>
    <xf numFmtId="168" fontId="3" fillId="0" borderId="8" xfId="0" applyNumberFormat="1" applyFont="1" applyFill="1" applyBorder="1" applyAlignment="1" applyProtection="1">
      <alignment horizontal="center" vertical="center"/>
    </xf>
    <xf numFmtId="168" fontId="3" fillId="0" borderId="9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168" fontId="3" fillId="0" borderId="31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9" fontId="3" fillId="0" borderId="28" xfId="0" applyNumberFormat="1" applyFont="1" applyFill="1" applyBorder="1" applyAlignment="1" applyProtection="1">
      <alignment horizontal="center" vertical="center"/>
    </xf>
    <xf numFmtId="9" fontId="3" fillId="0" borderId="29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left" vertical="center"/>
    </xf>
    <xf numFmtId="168" fontId="3" fillId="0" borderId="28" xfId="0" applyNumberFormat="1" applyFont="1" applyFill="1" applyBorder="1" applyAlignment="1" applyProtection="1">
      <alignment horizontal="center" vertical="center"/>
    </xf>
    <xf numFmtId="168" fontId="3" fillId="0" borderId="29" xfId="0" applyNumberFormat="1" applyFont="1" applyFill="1" applyBorder="1" applyAlignment="1" applyProtection="1">
      <alignment horizontal="center" vertical="center"/>
    </xf>
    <xf numFmtId="0" fontId="3" fillId="4" borderId="28" xfId="0" quotePrefix="1" applyFont="1" applyFill="1" applyBorder="1" applyAlignment="1" applyProtection="1">
      <alignment horizontal="center" vertical="center"/>
    </xf>
    <xf numFmtId="0" fontId="3" fillId="4" borderId="29" xfId="0" quotePrefix="1" applyFont="1" applyFill="1" applyBorder="1" applyAlignment="1" applyProtection="1">
      <alignment horizontal="center" vertical="center"/>
    </xf>
    <xf numFmtId="1" fontId="16" fillId="0" borderId="28" xfId="0" applyNumberFormat="1" applyFont="1" applyFill="1" applyBorder="1" applyAlignment="1" applyProtection="1">
      <alignment horizontal="right" vertical="center"/>
    </xf>
    <xf numFmtId="1" fontId="16" fillId="0" borderId="29" xfId="0" applyNumberFormat="1" applyFont="1" applyFill="1" applyBorder="1" applyAlignment="1" applyProtection="1">
      <alignment horizontal="right" vertical="center"/>
    </xf>
    <xf numFmtId="1" fontId="16" fillId="0" borderId="3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69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6" xfId="0" applyNumberFormat="1" applyBorder="1" applyAlignment="1" applyProtection="1">
      <alignment wrapText="1"/>
      <protection locked="0"/>
    </xf>
    <xf numFmtId="169" fontId="0" fillId="0" borderId="7" xfId="0" applyNumberForma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8" fontId="3" fillId="0" borderId="5" xfId="0" applyNumberFormat="1" applyFont="1" applyFill="1" applyBorder="1" applyAlignment="1" applyProtection="1">
      <alignment horizontal="center" vertical="center" wrapText="1"/>
    </xf>
    <xf numFmtId="168" fontId="3" fillId="0" borderId="6" xfId="0" applyNumberFormat="1" applyFont="1" applyFill="1" applyBorder="1" applyAlignment="1" applyProtection="1">
      <alignment horizontal="center" vertical="center" wrapText="1"/>
    </xf>
    <xf numFmtId="168" fontId="0" fillId="0" borderId="5" xfId="0" applyNumberFormat="1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left" vertical="center" wrapText="1"/>
    </xf>
    <xf numFmtId="0" fontId="8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10" fontId="3" fillId="3" borderId="5" xfId="5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0" fontId="3" fillId="3" borderId="25" xfId="5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9" fontId="6" fillId="0" borderId="44" xfId="0" applyNumberFormat="1" applyFont="1" applyFill="1" applyBorder="1" applyAlignment="1" applyProtection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right" vertical="center"/>
    </xf>
    <xf numFmtId="0" fontId="6" fillId="3" borderId="29" xfId="0" applyFont="1" applyFill="1" applyBorder="1" applyAlignment="1" applyProtection="1">
      <alignment horizontal="right" vertical="center"/>
    </xf>
    <xf numFmtId="0" fontId="6" fillId="4" borderId="38" xfId="0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166" fontId="6" fillId="0" borderId="35" xfId="0" applyNumberFormat="1" applyFont="1" applyFill="1" applyBorder="1" applyAlignment="1" applyProtection="1">
      <alignment horizontal="center" vertical="center" wrapText="1"/>
    </xf>
    <xf numFmtId="9" fontId="6" fillId="0" borderId="8" xfId="0" applyNumberFormat="1" applyFont="1" applyFill="1" applyBorder="1" applyAlignment="1" applyProtection="1">
      <alignment horizontal="center" vertical="center" wrapText="1"/>
    </xf>
    <xf numFmtId="9" fontId="6" fillId="0" borderId="11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10" fontId="3" fillId="0" borderId="5" xfId="5" applyNumberFormat="1" applyFont="1" applyFill="1" applyBorder="1" applyAlignment="1" applyProtection="1">
      <alignment horizontal="center" vertical="center"/>
      <protection locked="0"/>
    </xf>
    <xf numFmtId="9" fontId="8" fillId="6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9" fontId="3" fillId="0" borderId="6" xfId="0" applyNumberFormat="1" applyFont="1" applyFill="1" applyBorder="1" applyAlignment="1" applyProtection="1">
      <alignment horizontal="center" vertical="center"/>
      <protection locked="0"/>
    </xf>
    <xf numFmtId="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37" xfId="0" applyFont="1" applyFill="1" applyBorder="1" applyAlignment="1" applyProtection="1">
      <alignment horizontal="left" vertical="center" wrapText="1"/>
    </xf>
    <xf numFmtId="0" fontId="7" fillId="3" borderId="38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0" fontId="16" fillId="4" borderId="21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vertical="top" wrapText="1"/>
    </xf>
    <xf numFmtId="0" fontId="13" fillId="5" borderId="10" xfId="0" applyFont="1" applyFill="1" applyBorder="1" applyAlignment="1" applyProtection="1">
      <alignment horizontal="center" vertical="top" wrapText="1"/>
    </xf>
    <xf numFmtId="0" fontId="13" fillId="5" borderId="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166" fontId="3" fillId="0" borderId="8" xfId="0" applyNumberFormat="1" applyFont="1" applyFill="1" applyBorder="1" applyAlignment="1" applyProtection="1">
      <alignment horizontal="left" vertical="top"/>
    </xf>
    <xf numFmtId="166" fontId="3" fillId="0" borderId="9" xfId="0" applyNumberFormat="1" applyFont="1" applyFill="1" applyBorder="1" applyAlignment="1" applyProtection="1">
      <alignment horizontal="left" vertical="top"/>
    </xf>
    <xf numFmtId="168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14" fontId="3" fillId="0" borderId="9" xfId="0" applyNumberFormat="1" applyFont="1" applyFill="1" applyBorder="1" applyAlignment="1" applyProtection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left" vertical="center" wrapText="1"/>
    </xf>
    <xf numFmtId="14" fontId="3" fillId="0" borderId="12" xfId="0" applyNumberFormat="1" applyFont="1" applyFill="1" applyBorder="1" applyAlignment="1" applyProtection="1">
      <alignment horizontal="left" vertical="center" wrapText="1"/>
    </xf>
    <xf numFmtId="164" fontId="2" fillId="0" borderId="9" xfId="2" applyNumberFormat="1" applyFill="1" applyBorder="1" applyAlignment="1" applyProtection="1">
      <alignment horizontal="left" vertical="center"/>
    </xf>
    <xf numFmtId="164" fontId="2" fillId="0" borderId="4" xfId="2" applyNumberFormat="1" applyFill="1" applyBorder="1" applyAlignment="1" applyProtection="1">
      <alignment horizontal="left" vertical="center"/>
    </xf>
    <xf numFmtId="167" fontId="3" fillId="0" borderId="9" xfId="0" applyNumberFormat="1" applyFont="1" applyFill="1" applyBorder="1" applyAlignment="1" applyProtection="1">
      <alignment horizontal="left" vertical="center" wrapText="1"/>
    </xf>
    <xf numFmtId="167" fontId="0" fillId="0" borderId="9" xfId="0" applyNumberFormat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6" fontId="12" fillId="0" borderId="8" xfId="0" applyNumberFormat="1" applyFont="1" applyFill="1" applyBorder="1" applyAlignment="1" applyProtection="1">
      <alignment horizontal="left" vertical="center" wrapText="1"/>
    </xf>
    <xf numFmtId="166" fontId="12" fillId="0" borderId="9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6" fillId="4" borderId="7" xfId="0" applyFont="1" applyFill="1" applyBorder="1" applyAlignment="1" applyProtection="1">
      <alignment horizontal="left" wrapText="1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23" fillId="0" borderId="5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166" fontId="12" fillId="0" borderId="44" xfId="0" applyNumberFormat="1" applyFont="1" applyFill="1" applyBorder="1" applyAlignment="1" applyProtection="1">
      <alignment horizontal="left" vertical="center" wrapText="1"/>
    </xf>
    <xf numFmtId="166" fontId="12" fillId="0" borderId="42" xfId="0" applyNumberFormat="1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164" fontId="3" fillId="0" borderId="9" xfId="1" applyNumberFormat="1" applyFont="1" applyFill="1" applyBorder="1" applyAlignment="1" applyProtection="1">
      <alignment horizontal="left" vertical="center" wrapText="1"/>
    </xf>
    <xf numFmtId="164" fontId="3" fillId="0" borderId="4" xfId="1" applyNumberFormat="1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center" wrapText="1" indent="1"/>
    </xf>
    <xf numFmtId="0" fontId="0" fillId="4" borderId="9" xfId="0" applyFill="1" applyBorder="1" applyAlignment="1" applyProtection="1">
      <alignment horizontal="left" vertical="center" indent="1"/>
    </xf>
    <xf numFmtId="0" fontId="0" fillId="4" borderId="10" xfId="0" applyFill="1" applyBorder="1" applyAlignment="1" applyProtection="1">
      <alignment horizontal="left" vertical="center" indent="1"/>
    </xf>
    <xf numFmtId="0" fontId="0" fillId="4" borderId="21" xfId="0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0" fillId="4" borderId="22" xfId="0" applyFill="1" applyBorder="1" applyAlignment="1" applyProtection="1">
      <alignment horizontal="left" vertical="center" indent="1"/>
    </xf>
    <xf numFmtId="0" fontId="0" fillId="4" borderId="11" xfId="0" applyFill="1" applyBorder="1" applyAlignment="1" applyProtection="1">
      <alignment horizontal="left" vertical="center" indent="1"/>
    </xf>
    <xf numFmtId="0" fontId="0" fillId="4" borderId="4" xfId="0" applyFill="1" applyBorder="1" applyAlignment="1" applyProtection="1">
      <alignment horizontal="left" vertical="center" indent="1"/>
    </xf>
    <xf numFmtId="0" fontId="0" fillId="4" borderId="12" xfId="0" applyFill="1" applyBorder="1" applyAlignment="1" applyProtection="1">
      <alignment horizontal="left" vertical="center" indent="1"/>
    </xf>
    <xf numFmtId="0" fontId="10" fillId="0" borderId="9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6" fontId="6" fillId="4" borderId="8" xfId="0" applyNumberFormat="1" applyFont="1" applyFill="1" applyBorder="1" applyAlignment="1" applyProtection="1">
      <alignment horizontal="center" vertical="center" wrapText="1"/>
    </xf>
    <xf numFmtId="166" fontId="6" fillId="4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3" xfId="0" applyFont="1" applyFill="1" applyBorder="1" applyAlignment="1" applyProtection="1">
      <alignment horizontal="left" vertical="center" wrapText="1"/>
    </xf>
    <xf numFmtId="166" fontId="3" fillId="0" borderId="9" xfId="0" applyNumberFormat="1" applyFont="1" applyFill="1" applyBorder="1" applyAlignment="1" applyProtection="1">
      <alignment horizontal="left" vertical="center" wrapText="1"/>
    </xf>
    <xf numFmtId="166" fontId="3" fillId="0" borderId="4" xfId="0" applyNumberFormat="1" applyFont="1" applyFill="1" applyBorder="1" applyAlignment="1" applyProtection="1">
      <alignment horizontal="left" vertical="center" wrapText="1"/>
    </xf>
    <xf numFmtId="169" fontId="3" fillId="0" borderId="9" xfId="0" applyNumberFormat="1" applyFont="1" applyFill="1" applyBorder="1" applyAlignment="1" applyProtection="1">
      <alignment horizontal="left" vertical="center" wrapText="1"/>
    </xf>
    <xf numFmtId="169" fontId="3" fillId="0" borderId="10" xfId="0" applyNumberFormat="1" applyFont="1" applyFill="1" applyBorder="1" applyAlignment="1" applyProtection="1">
      <alignment horizontal="left" vertical="center" wrapText="1"/>
    </xf>
    <xf numFmtId="169" fontId="3" fillId="0" borderId="4" xfId="0" applyNumberFormat="1" applyFont="1" applyFill="1" applyBorder="1" applyAlignment="1" applyProtection="1">
      <alignment horizontal="left" vertical="center" wrapText="1"/>
    </xf>
    <xf numFmtId="169" fontId="3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6" xfId="2" applyFont="1" applyFill="1" applyBorder="1" applyAlignment="1" applyProtection="1">
      <alignment horizontal="left" vertical="center" wrapText="1"/>
    </xf>
    <xf numFmtId="167" fontId="3" fillId="0" borderId="6" xfId="0" applyNumberFormat="1" applyFont="1" applyBorder="1" applyAlignment="1" applyProtection="1">
      <alignment horizontal="left" vertical="center" wrapText="1"/>
    </xf>
    <xf numFmtId="167" fontId="0" fillId="0" borderId="6" xfId="0" applyNumberFormat="1" applyBorder="1" applyAlignment="1" applyProtection="1">
      <alignment horizontal="left" vertical="center" wrapText="1"/>
    </xf>
    <xf numFmtId="167" fontId="0" fillId="0" borderId="7" xfId="0" applyNumberFormat="1" applyBorder="1" applyAlignment="1" applyProtection="1">
      <alignment horizontal="left" vertical="center" wrapText="1"/>
    </xf>
    <xf numFmtId="14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169" fontId="3" fillId="0" borderId="6" xfId="0" applyNumberFormat="1" applyFont="1" applyFill="1" applyBorder="1" applyAlignment="1" applyProtection="1">
      <alignment horizontal="left" vertical="center" wrapText="1"/>
    </xf>
    <xf numFmtId="169" fontId="0" fillId="0" borderId="6" xfId="0" applyNumberFormat="1" applyFill="1" applyBorder="1" applyAlignment="1" applyProtection="1">
      <alignment horizontal="left" vertical="center" wrapText="1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6" fillId="5" borderId="36" xfId="0" applyFont="1" applyFill="1" applyBorder="1" applyAlignment="1" applyProtection="1">
      <alignment horizontal="right" vertical="center" wrapText="1"/>
    </xf>
    <xf numFmtId="0" fontId="6" fillId="5" borderId="42" xfId="0" applyFont="1" applyFill="1" applyBorder="1" applyAlignment="1" applyProtection="1">
      <alignment horizontal="right" vertical="center" wrapText="1"/>
    </xf>
    <xf numFmtId="0" fontId="6" fillId="5" borderId="37" xfId="0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8" fontId="6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7" fontId="3" fillId="0" borderId="6" xfId="0" applyNumberFormat="1" applyFont="1" applyBorder="1" applyAlignment="1" applyProtection="1">
      <alignment horizontal="left" vertical="center"/>
    </xf>
    <xf numFmtId="167" fontId="0" fillId="0" borderId="6" xfId="0" applyNumberFormat="1" applyBorder="1" applyAlignment="1" applyProtection="1">
      <alignment horizontal="left" vertical="center"/>
    </xf>
    <xf numFmtId="167" fontId="0" fillId="0" borderId="7" xfId="0" applyNumberFormat="1" applyBorder="1" applyAlignment="1" applyProtection="1">
      <alignment horizontal="left" vertical="center"/>
    </xf>
    <xf numFmtId="167" fontId="3" fillId="0" borderId="6" xfId="0" applyNumberFormat="1" applyFont="1" applyFill="1" applyBorder="1" applyAlignment="1" applyProtection="1">
      <alignment horizontal="left" vertical="center" wrapText="1"/>
    </xf>
    <xf numFmtId="167" fontId="0" fillId="0" borderId="6" xfId="0" applyNumberFormat="1" applyFill="1" applyBorder="1" applyAlignment="1" applyProtection="1">
      <alignment horizontal="left" vertical="center" wrapText="1"/>
    </xf>
    <xf numFmtId="168" fontId="6" fillId="2" borderId="0" xfId="0" applyNumberFormat="1" applyFont="1" applyFill="1" applyBorder="1" applyAlignment="1" applyProtection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 applyProtection="1">
      <alignment horizontal="right" vertical="center" wrapText="1"/>
    </xf>
    <xf numFmtId="0" fontId="3" fillId="5" borderId="48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</cellXfs>
  <cellStyles count="25">
    <cellStyle name="Currency" xfId="1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Hyperlink 2" xfId="3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Medium4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AD87"/>
  <sheetViews>
    <sheetView showGridLines="0" showZeros="0" tabSelected="1" zoomScale="125" zoomScaleNormal="125" zoomScaleSheetLayoutView="100" zoomScalePageLayoutView="125" workbookViewId="0">
      <selection activeCell="F8" sqref="F8:P8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0.5" style="2" customWidth="1"/>
    <col min="5" max="5" width="3.83203125" style="1" customWidth="1"/>
    <col min="6" max="6" width="3" style="1" customWidth="1"/>
    <col min="7" max="10" width="3.83203125" style="1" customWidth="1"/>
    <col min="11" max="11" width="3" style="1" customWidth="1"/>
    <col min="12" max="13" width="3.83203125" style="1" customWidth="1"/>
    <col min="14" max="14" width="2.5" style="1" customWidth="1"/>
    <col min="15" max="15" width="5.5" style="1" customWidth="1"/>
    <col min="16" max="16" width="4.33203125" style="3" customWidth="1"/>
    <col min="17" max="18" width="3.83203125" style="3" customWidth="1"/>
    <col min="19" max="19" width="3.1640625" style="3" customWidth="1"/>
    <col min="20" max="20" width="3.83203125" style="3" customWidth="1"/>
    <col min="21" max="21" width="5" style="1" customWidth="1"/>
    <col min="22" max="22" width="3.5" style="1" customWidth="1"/>
    <col min="23" max="23" width="3.83203125" style="1" customWidth="1"/>
    <col min="24" max="24" width="0.5" style="1" customWidth="1"/>
    <col min="25" max="25" width="0.33203125" style="1" hidden="1" customWidth="1"/>
    <col min="26" max="26" width="13" style="1" customWidth="1"/>
    <col min="27" max="27" width="17.83203125" style="1" customWidth="1"/>
    <col min="28" max="28" width="3.83203125" style="1" customWidth="1"/>
    <col min="29" max="16384" width="9.1640625" style="1"/>
  </cols>
  <sheetData>
    <row r="1" spans="2:30" ht="24.75" customHeight="1" thickBot="1"/>
    <row r="2" spans="2:30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28"/>
      <c r="AA2" s="128"/>
    </row>
    <row r="3" spans="2:30" ht="11.25" customHeight="1">
      <c r="B3" s="192"/>
      <c r="C3" s="35"/>
      <c r="D3" s="23" t="s">
        <v>66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28"/>
      <c r="AA3" s="128"/>
    </row>
    <row r="4" spans="2:30" ht="11.25" customHeight="1">
      <c r="B4" s="192"/>
      <c r="C4" s="35"/>
      <c r="D4" s="23" t="s">
        <v>59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10"/>
      <c r="AA4" s="24"/>
    </row>
    <row r="5" spans="2:30" ht="11.25" customHeight="1" thickBot="1">
      <c r="B5" s="193"/>
      <c r="C5" s="35"/>
      <c r="D5" s="23" t="s">
        <v>103</v>
      </c>
      <c r="E5" s="24"/>
      <c r="F5" s="24"/>
      <c r="G5" s="24"/>
      <c r="H5" s="24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3"/>
      <c r="V5" s="43"/>
      <c r="W5" s="43"/>
      <c r="X5" s="43"/>
      <c r="Y5" s="43"/>
      <c r="Z5" s="43"/>
      <c r="AA5" s="24"/>
    </row>
    <row r="6" spans="2:30" ht="15" customHeight="1">
      <c r="D6" s="25"/>
      <c r="E6" s="24"/>
      <c r="F6" s="24"/>
      <c r="G6" s="24"/>
      <c r="H6" s="24"/>
      <c r="I6" s="198" t="s">
        <v>68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24"/>
    </row>
    <row r="7" spans="2:30" s="7" customFormat="1" ht="15.75" customHeight="1" thickBot="1">
      <c r="D7" s="199" t="s">
        <v>60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</row>
    <row r="8" spans="2:30" s="2" customFormat="1" ht="27" customHeight="1">
      <c r="B8" s="205" t="s">
        <v>54</v>
      </c>
      <c r="C8" s="36"/>
      <c r="D8" s="149" t="s">
        <v>69</v>
      </c>
      <c r="E8" s="135"/>
      <c r="F8" s="138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 t="s">
        <v>70</v>
      </c>
      <c r="R8" s="197"/>
      <c r="S8" s="197"/>
      <c r="T8" s="197"/>
      <c r="U8" s="214"/>
      <c r="V8" s="215"/>
      <c r="W8" s="215"/>
      <c r="X8" s="215"/>
      <c r="Y8" s="216"/>
      <c r="Z8" s="74" t="s">
        <v>29</v>
      </c>
      <c r="AA8" s="108"/>
      <c r="AB8" s="8"/>
      <c r="AC8" s="8"/>
    </row>
    <row r="9" spans="2:30" s="2" customFormat="1" ht="27" customHeight="1">
      <c r="B9" s="206"/>
      <c r="C9" s="36"/>
      <c r="D9" s="149" t="s">
        <v>71</v>
      </c>
      <c r="E9" s="207"/>
      <c r="F9" s="138"/>
      <c r="G9" s="139"/>
      <c r="H9" s="139"/>
      <c r="I9" s="139"/>
      <c r="J9" s="139"/>
      <c r="K9" s="139"/>
      <c r="L9" s="139"/>
      <c r="M9" s="139"/>
      <c r="N9" s="139"/>
      <c r="O9" s="139"/>
      <c r="P9" s="140"/>
      <c r="Q9" s="141" t="s">
        <v>72</v>
      </c>
      <c r="R9" s="142"/>
      <c r="S9" s="142"/>
      <c r="T9" s="142"/>
      <c r="U9" s="143"/>
      <c r="V9" s="144"/>
      <c r="W9" s="144"/>
      <c r="X9" s="144"/>
      <c r="Y9" s="145"/>
      <c r="Z9" s="60" t="s">
        <v>73</v>
      </c>
      <c r="AA9" s="109"/>
    </row>
    <row r="10" spans="2:30" s="2" customFormat="1" ht="27" customHeight="1">
      <c r="B10" s="206"/>
      <c r="C10" s="36"/>
      <c r="D10" s="149" t="s">
        <v>74</v>
      </c>
      <c r="E10" s="135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136" t="s">
        <v>75</v>
      </c>
      <c r="R10" s="137"/>
      <c r="S10" s="137"/>
      <c r="T10" s="137"/>
      <c r="U10" s="147"/>
      <c r="V10" s="148"/>
      <c r="W10" s="148"/>
      <c r="X10" s="148"/>
      <c r="Y10" s="148"/>
      <c r="Z10" s="148"/>
      <c r="AA10" s="148"/>
    </row>
    <row r="11" spans="2:30" s="2" customFormat="1" ht="27" customHeight="1">
      <c r="B11" s="206"/>
      <c r="C11" s="36"/>
      <c r="D11" s="134" t="s">
        <v>76</v>
      </c>
      <c r="E11" s="135"/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213" t="s">
        <v>19</v>
      </c>
      <c r="R11" s="207"/>
      <c r="S11" s="207"/>
      <c r="T11" s="207"/>
      <c r="U11" s="146"/>
      <c r="V11" s="139"/>
      <c r="W11" s="139"/>
      <c r="X11" s="139"/>
      <c r="Y11" s="139"/>
      <c r="Z11" s="139"/>
      <c r="AA11" s="139"/>
    </row>
    <row r="12" spans="2:30" s="2" customFormat="1" ht="7.5" customHeight="1">
      <c r="D12" s="162" t="s">
        <v>101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2:30" s="2" customFormat="1" ht="20.25" customHeight="1"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</row>
    <row r="14" spans="2:30" s="9" customFormat="1" ht="27" customHeight="1" thickBot="1">
      <c r="B14" s="42"/>
      <c r="D14" s="46" t="s">
        <v>77</v>
      </c>
      <c r="E14" s="129" t="s">
        <v>78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200" t="s">
        <v>49</v>
      </c>
      <c r="AA14" s="201"/>
      <c r="AC14" s="42"/>
      <c r="AD14" s="42"/>
    </row>
    <row r="15" spans="2:30" s="10" customFormat="1" ht="21.75" customHeight="1">
      <c r="B15" s="42"/>
      <c r="D15" s="26">
        <v>1</v>
      </c>
      <c r="E15" s="155" t="s">
        <v>79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7"/>
      <c r="Z15" s="132">
        <f>'425.1.1 '!X28</f>
        <v>0</v>
      </c>
      <c r="AA15" s="133"/>
      <c r="AC15" s="42"/>
      <c r="AD15" s="42"/>
    </row>
    <row r="16" spans="2:30" s="10" customFormat="1" ht="21.75" customHeight="1">
      <c r="B16" s="42"/>
      <c r="D16" s="27">
        <v>2</v>
      </c>
      <c r="E16" s="175" t="s">
        <v>80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7"/>
      <c r="Z16" s="217">
        <f>'425.1.1 '!W53</f>
        <v>0</v>
      </c>
      <c r="AA16" s="218"/>
      <c r="AC16" s="42"/>
      <c r="AD16" s="42"/>
    </row>
    <row r="17" spans="2:30" s="10" customFormat="1" ht="21.75" customHeight="1">
      <c r="B17" s="42"/>
      <c r="D17" s="27">
        <v>3</v>
      </c>
      <c r="E17" s="194" t="s">
        <v>21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6"/>
      <c r="Z17" s="219">
        <f>'425.1.2'!V22</f>
        <v>0</v>
      </c>
      <c r="AA17" s="218"/>
      <c r="AC17" s="42"/>
      <c r="AD17" s="42"/>
    </row>
    <row r="18" spans="2:30" s="10" customFormat="1" ht="21.75" customHeight="1">
      <c r="B18" s="42"/>
      <c r="D18" s="27">
        <v>4</v>
      </c>
      <c r="E18" s="152" t="s">
        <v>20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217">
        <f>'425.1.2'!V24</f>
        <v>0</v>
      </c>
      <c r="AA18" s="218"/>
      <c r="AC18" s="42"/>
      <c r="AD18" s="42"/>
    </row>
    <row r="19" spans="2:30" s="10" customFormat="1" ht="21.75" customHeight="1">
      <c r="B19" s="42"/>
      <c r="D19" s="27">
        <v>5</v>
      </c>
      <c r="E19" s="175" t="s">
        <v>81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7"/>
      <c r="Z19" s="158">
        <f>'425.1.2'!V26</f>
        <v>0</v>
      </c>
      <c r="AA19" s="159"/>
      <c r="AC19" s="42"/>
      <c r="AD19" s="42"/>
    </row>
    <row r="20" spans="2:30" s="10" customFormat="1" ht="21.75" customHeight="1">
      <c r="B20" s="42"/>
      <c r="D20" s="28">
        <v>6</v>
      </c>
      <c r="E20" s="175" t="s">
        <v>0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  <c r="Z20" s="169">
        <f>'425.1.2'!V28</f>
        <v>0</v>
      </c>
      <c r="AA20" s="170"/>
      <c r="AC20" s="42"/>
      <c r="AD20" s="42"/>
    </row>
    <row r="21" spans="2:30" s="10" customFormat="1" ht="21.75" customHeight="1" thickBot="1">
      <c r="B21" s="42"/>
      <c r="D21" s="28">
        <v>7</v>
      </c>
      <c r="E21" s="171" t="s">
        <v>1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Z21" s="164">
        <f>'425.1.2'!V39</f>
        <v>0</v>
      </c>
      <c r="AA21" s="165"/>
      <c r="AC21" s="42"/>
      <c r="AD21" s="42"/>
    </row>
    <row r="22" spans="2:30" s="10" customFormat="1" ht="21.75" customHeight="1" thickBot="1">
      <c r="B22" s="42"/>
      <c r="D22" s="166" t="s">
        <v>56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174">
        <f>SUM(Z15:Z21)</f>
        <v>0</v>
      </c>
      <c r="AA22" s="174"/>
      <c r="AC22" s="42"/>
      <c r="AD22" s="42"/>
    </row>
    <row r="23" spans="2:30" s="10" customFormat="1" ht="7.5" customHeight="1">
      <c r="B23" s="42"/>
      <c r="D23" s="162" t="s">
        <v>2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C23" s="42"/>
      <c r="AD23" s="42"/>
    </row>
    <row r="24" spans="2:30" s="9" customFormat="1" ht="20.25" customHeight="1" thickBot="1">
      <c r="B24" s="42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C24" s="42"/>
      <c r="AD24" s="42"/>
    </row>
    <row r="25" spans="2:30" s="9" customFormat="1" ht="26.25" customHeight="1" thickBot="1">
      <c r="B25" s="42"/>
      <c r="D25" s="58" t="s">
        <v>77</v>
      </c>
      <c r="E25" s="208" t="s">
        <v>78</v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  <c r="Z25" s="211" t="s">
        <v>50</v>
      </c>
      <c r="AA25" s="212"/>
      <c r="AC25" s="42"/>
      <c r="AD25" s="42"/>
    </row>
    <row r="26" spans="2:30" s="10" customFormat="1" ht="21.75" customHeight="1" thickBot="1">
      <c r="B26" s="42"/>
      <c r="D26" s="29">
        <v>1</v>
      </c>
      <c r="E26" s="155" t="s">
        <v>79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50">
        <f>'425.1.1 '!X42:X42</f>
        <v>0</v>
      </c>
      <c r="AA26" s="151"/>
      <c r="AC26" s="42"/>
      <c r="AD26" s="42"/>
    </row>
    <row r="27" spans="2:30" s="10" customFormat="1" ht="21.75" customHeight="1">
      <c r="B27" s="42"/>
      <c r="D27" s="27">
        <v>2</v>
      </c>
      <c r="E27" s="155" t="s">
        <v>80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150">
        <f>'425.1.1 '!X53:X53</f>
        <v>0</v>
      </c>
      <c r="AA27" s="151"/>
      <c r="AC27" s="42"/>
      <c r="AD27" s="42"/>
    </row>
    <row r="28" spans="2:30" s="10" customFormat="1" ht="21.75" customHeight="1">
      <c r="B28" s="42"/>
      <c r="D28" s="27">
        <v>3</v>
      </c>
      <c r="E28" s="152" t="s">
        <v>21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4"/>
      <c r="Z28" s="158">
        <f>'425.1.2'!X22</f>
        <v>0</v>
      </c>
      <c r="AA28" s="159"/>
      <c r="AC28" s="42"/>
      <c r="AD28" s="42"/>
    </row>
    <row r="29" spans="2:30" s="10" customFormat="1" ht="21.75" customHeight="1" thickBot="1">
      <c r="B29" s="42"/>
      <c r="D29" s="27">
        <v>4</v>
      </c>
      <c r="E29" s="152" t="s">
        <v>20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Z29" s="158">
        <f>'425.1.2'!X24</f>
        <v>0</v>
      </c>
      <c r="AA29" s="159"/>
      <c r="AC29" s="42"/>
      <c r="AD29" s="42"/>
    </row>
    <row r="30" spans="2:30" s="10" customFormat="1" ht="21.75" customHeight="1">
      <c r="B30" s="42"/>
      <c r="D30" s="27">
        <v>5</v>
      </c>
      <c r="E30" s="155" t="s">
        <v>81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158">
        <f>'425.1.2'!X26</f>
        <v>0</v>
      </c>
      <c r="AA30" s="159"/>
      <c r="AC30" s="42"/>
      <c r="AD30" s="42"/>
    </row>
    <row r="31" spans="2:30" s="10" customFormat="1" ht="21.75" customHeight="1">
      <c r="B31" s="41"/>
      <c r="D31" s="27">
        <v>6</v>
      </c>
      <c r="E31" s="175" t="s">
        <v>3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7"/>
      <c r="Z31" s="169">
        <f>'425.1.2'!X28</f>
        <v>0</v>
      </c>
      <c r="AA31" s="170"/>
    </row>
    <row r="32" spans="2:30" s="2" customFormat="1" ht="21.75" customHeight="1" thickBot="1">
      <c r="D32" s="26">
        <v>7</v>
      </c>
      <c r="E32" s="171" t="s">
        <v>1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  <c r="Z32" s="164">
        <f>'425.1.2'!X39</f>
        <v>0</v>
      </c>
      <c r="AA32" s="165"/>
    </row>
    <row r="33" spans="4:27" s="10" customFormat="1" ht="21.75" customHeight="1" thickBot="1">
      <c r="D33" s="188" t="s">
        <v>4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  <c r="Z33" s="174">
        <f>SUM(Z26:Z32)</f>
        <v>0</v>
      </c>
      <c r="AA33" s="174"/>
    </row>
    <row r="34" spans="4:27" s="10" customFormat="1" ht="21.75" customHeight="1" thickBot="1">
      <c r="D34" s="186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</row>
    <row r="35" spans="4:27" s="10" customFormat="1" ht="25.5" customHeight="1" thickBot="1">
      <c r="D35" s="178" t="s">
        <v>61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80"/>
      <c r="Z35" s="184">
        <f>SUM(Z22,Z33)</f>
        <v>0</v>
      </c>
      <c r="AA35" s="185"/>
    </row>
    <row r="36" spans="4:27" s="10" customFormat="1" ht="25.5" customHeight="1" thickBot="1">
      <c r="D36" s="183" t="s">
        <v>82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  <c r="Z36" s="184">
        <f>'425 1.3'!X44</f>
        <v>0</v>
      </c>
      <c r="AA36" s="185"/>
    </row>
    <row r="37" spans="4:27" s="10" customFormat="1" ht="25.5" customHeight="1" thickBot="1">
      <c r="D37" s="178" t="s">
        <v>67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80"/>
      <c r="Z37" s="184">
        <f>Z35</f>
        <v>0</v>
      </c>
      <c r="AA37" s="185"/>
    </row>
    <row r="38" spans="4:27" s="10" customFormat="1" ht="25.5" customHeight="1" thickBot="1">
      <c r="D38" s="178" t="s">
        <v>10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80"/>
      <c r="Z38" s="181" t="str">
        <f>IF(Z22=0,"",Z22/Z37)</f>
        <v/>
      </c>
      <c r="AA38" s="182"/>
    </row>
    <row r="39" spans="4:27" ht="21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4:27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4:27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4:27" ht="21.7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4:27" ht="21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4:27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4:27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4:27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4:27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4:27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4:27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4:27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3"/>
      <c r="S51" s="13"/>
      <c r="T51" s="13"/>
      <c r="U51" s="12"/>
      <c r="V51" s="12"/>
      <c r="W51" s="12"/>
      <c r="X51" s="12"/>
      <c r="Y51" s="12"/>
      <c r="Z51" s="12"/>
      <c r="AA51" s="12"/>
    </row>
    <row r="52" spans="4:27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3"/>
      <c r="S52" s="13"/>
      <c r="T52" s="13"/>
      <c r="U52" s="12"/>
      <c r="V52" s="12"/>
      <c r="W52" s="12"/>
      <c r="X52" s="12"/>
      <c r="Y52" s="12"/>
      <c r="Z52" s="12"/>
      <c r="AA52" s="12"/>
    </row>
    <row r="53" spans="4:27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2"/>
      <c r="V53" s="12"/>
      <c r="W53" s="12"/>
      <c r="X53" s="12"/>
      <c r="Y53" s="12"/>
      <c r="Z53" s="12"/>
      <c r="AA53" s="12"/>
    </row>
    <row r="54" spans="4:27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3"/>
      <c r="S54" s="13"/>
      <c r="T54" s="13"/>
      <c r="U54" s="12"/>
      <c r="V54" s="12"/>
      <c r="W54" s="12"/>
      <c r="X54" s="12"/>
      <c r="Y54" s="12"/>
      <c r="Z54" s="12"/>
      <c r="AA54" s="12"/>
    </row>
    <row r="55" spans="4:27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2"/>
      <c r="V55" s="12"/>
      <c r="W55" s="12"/>
      <c r="X55" s="12"/>
      <c r="Y55" s="12"/>
      <c r="Z55" s="12"/>
      <c r="AA55" s="12"/>
    </row>
    <row r="56" spans="4:27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2"/>
      <c r="V56" s="12"/>
      <c r="W56" s="12"/>
      <c r="X56" s="12"/>
      <c r="Y56" s="12"/>
      <c r="Z56" s="12"/>
      <c r="AA56" s="12"/>
    </row>
    <row r="57" spans="4:27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2"/>
      <c r="V57" s="12"/>
      <c r="W57" s="12"/>
      <c r="X57" s="12"/>
      <c r="Y57" s="12"/>
      <c r="Z57" s="12"/>
      <c r="AA57" s="12"/>
    </row>
    <row r="58" spans="4:27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2"/>
      <c r="V58" s="12"/>
      <c r="W58" s="12"/>
      <c r="X58" s="12"/>
      <c r="Y58" s="12"/>
      <c r="Z58" s="12"/>
      <c r="AA58" s="12"/>
    </row>
    <row r="59" spans="4:27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2"/>
      <c r="V59" s="12"/>
      <c r="W59" s="12"/>
      <c r="X59" s="12"/>
      <c r="Y59" s="12"/>
      <c r="Z59" s="12"/>
      <c r="AA59" s="12"/>
    </row>
    <row r="60" spans="4:27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2"/>
      <c r="V60" s="12"/>
      <c r="W60" s="12"/>
      <c r="X60" s="12"/>
      <c r="Y60" s="12"/>
      <c r="Z60" s="12"/>
      <c r="AA60" s="12"/>
    </row>
    <row r="61" spans="4:27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3"/>
      <c r="S61" s="13"/>
      <c r="T61" s="13"/>
      <c r="U61" s="12"/>
      <c r="V61" s="12"/>
      <c r="W61" s="12"/>
      <c r="X61" s="12"/>
      <c r="Y61" s="12"/>
      <c r="Z61" s="12"/>
      <c r="AA61" s="12"/>
    </row>
    <row r="62" spans="4:27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3"/>
      <c r="S62" s="13"/>
      <c r="T62" s="13"/>
      <c r="U62" s="12"/>
      <c r="V62" s="12"/>
      <c r="W62" s="12"/>
      <c r="X62" s="12"/>
      <c r="Y62" s="12"/>
      <c r="Z62" s="12"/>
      <c r="AA62" s="12"/>
    </row>
    <row r="63" spans="4:27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3"/>
      <c r="S63" s="13"/>
      <c r="T63" s="13"/>
      <c r="U63" s="12"/>
      <c r="V63" s="12"/>
      <c r="W63" s="12"/>
      <c r="X63" s="12"/>
      <c r="Y63" s="12"/>
      <c r="Z63" s="12"/>
      <c r="AA63" s="12"/>
    </row>
    <row r="64" spans="4:27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3"/>
      <c r="S64" s="13"/>
      <c r="T64" s="13"/>
      <c r="U64" s="12"/>
      <c r="V64" s="12"/>
      <c r="W64" s="12"/>
      <c r="X64" s="12"/>
      <c r="Y64" s="12"/>
      <c r="Z64" s="12"/>
      <c r="AA64" s="12"/>
    </row>
    <row r="65" spans="4:27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3"/>
      <c r="S65" s="13"/>
      <c r="T65" s="13"/>
      <c r="U65" s="12"/>
      <c r="V65" s="12"/>
      <c r="W65" s="12"/>
      <c r="X65" s="12"/>
      <c r="Y65" s="12"/>
      <c r="Z65" s="12"/>
      <c r="AA65" s="12"/>
    </row>
    <row r="66" spans="4:27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3"/>
      <c r="S66" s="13"/>
      <c r="T66" s="13"/>
      <c r="U66" s="12"/>
      <c r="V66" s="12"/>
      <c r="W66" s="12"/>
      <c r="X66" s="12"/>
      <c r="Y66" s="12"/>
      <c r="Z66" s="12"/>
      <c r="AA66" s="12"/>
    </row>
    <row r="67" spans="4:27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3"/>
      <c r="T67" s="13"/>
      <c r="U67" s="12"/>
      <c r="V67" s="12"/>
      <c r="W67" s="12"/>
      <c r="X67" s="12"/>
      <c r="Y67" s="12"/>
      <c r="Z67" s="12"/>
      <c r="AA67" s="12"/>
    </row>
    <row r="68" spans="4:27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2"/>
      <c r="V68" s="12"/>
      <c r="W68" s="12"/>
      <c r="X68" s="12"/>
      <c r="Y68" s="12"/>
      <c r="Z68" s="12"/>
      <c r="AA68" s="12"/>
    </row>
    <row r="69" spans="4:27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13"/>
      <c r="U69" s="12"/>
      <c r="V69" s="12"/>
      <c r="W69" s="12"/>
      <c r="X69" s="12"/>
      <c r="Y69" s="12"/>
      <c r="Z69" s="12"/>
      <c r="AA69" s="12"/>
    </row>
    <row r="70" spans="4:27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2"/>
      <c r="V70" s="12"/>
      <c r="W70" s="12"/>
      <c r="X70" s="12"/>
      <c r="Y70" s="12"/>
      <c r="Z70" s="12"/>
      <c r="AA70" s="12"/>
    </row>
    <row r="71" spans="4:27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3"/>
      <c r="S71" s="13"/>
      <c r="T71" s="13"/>
      <c r="U71" s="12"/>
      <c r="V71" s="12"/>
      <c r="W71" s="12"/>
      <c r="X71" s="12"/>
      <c r="Y71" s="12"/>
      <c r="Z71" s="12"/>
      <c r="AA71" s="12"/>
    </row>
    <row r="72" spans="4:27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3"/>
      <c r="S72" s="13"/>
      <c r="T72" s="13"/>
      <c r="U72" s="12"/>
      <c r="V72" s="12"/>
      <c r="W72" s="12"/>
      <c r="X72" s="12"/>
      <c r="Y72" s="12"/>
      <c r="Z72" s="12"/>
      <c r="AA72" s="12"/>
    </row>
    <row r="73" spans="4:27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13"/>
      <c r="U73" s="12"/>
      <c r="V73" s="12"/>
      <c r="W73" s="12"/>
      <c r="X73" s="12"/>
      <c r="Y73" s="12"/>
      <c r="Z73" s="12"/>
      <c r="AA73" s="12"/>
    </row>
    <row r="74" spans="4:27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</row>
    <row r="75" spans="4:27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13"/>
      <c r="U75" s="12"/>
      <c r="V75" s="12"/>
      <c r="W75" s="12"/>
      <c r="X75" s="12"/>
      <c r="Y75" s="12"/>
      <c r="Z75" s="12"/>
      <c r="AA75" s="12"/>
    </row>
    <row r="76" spans="4:27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3"/>
      <c r="S76" s="13"/>
      <c r="T76" s="13"/>
      <c r="U76" s="12"/>
      <c r="V76" s="12"/>
      <c r="W76" s="12"/>
      <c r="X76" s="12"/>
      <c r="Y76" s="12"/>
      <c r="Z76" s="12"/>
      <c r="AA76" s="12"/>
    </row>
    <row r="77" spans="4:27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3"/>
      <c r="S77" s="13"/>
      <c r="T77" s="13"/>
      <c r="U77" s="12"/>
      <c r="V77" s="12"/>
      <c r="W77" s="12"/>
      <c r="X77" s="12"/>
      <c r="Y77" s="12"/>
      <c r="Z77" s="12"/>
      <c r="AA77" s="12"/>
    </row>
    <row r="78" spans="4:27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3"/>
      <c r="S78" s="13"/>
      <c r="T78" s="13"/>
      <c r="U78" s="12"/>
      <c r="V78" s="12"/>
      <c r="W78" s="12"/>
      <c r="X78" s="12"/>
      <c r="Y78" s="12"/>
      <c r="Z78" s="12"/>
      <c r="AA78" s="12"/>
    </row>
    <row r="79" spans="4:27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3"/>
      <c r="S79" s="13"/>
      <c r="T79" s="13"/>
      <c r="U79" s="12"/>
      <c r="V79" s="12"/>
      <c r="W79" s="12"/>
      <c r="X79" s="12"/>
      <c r="Y79" s="12"/>
      <c r="Z79" s="12"/>
      <c r="AA79" s="12"/>
    </row>
    <row r="80" spans="4:27">
      <c r="D80" s="1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3"/>
      <c r="S80" s="13"/>
      <c r="T80" s="13"/>
      <c r="U80" s="12"/>
      <c r="V80" s="12"/>
      <c r="W80" s="12"/>
      <c r="X80" s="12"/>
      <c r="Y80" s="12"/>
      <c r="Z80" s="12"/>
      <c r="AA80" s="12"/>
    </row>
    <row r="81" spans="4:27">
      <c r="D81" s="1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3"/>
      <c r="S81" s="13"/>
      <c r="T81" s="13"/>
      <c r="U81" s="12"/>
      <c r="V81" s="12"/>
      <c r="W81" s="12"/>
      <c r="X81" s="12"/>
      <c r="Y81" s="12"/>
      <c r="Z81" s="12"/>
      <c r="AA81" s="12"/>
    </row>
    <row r="82" spans="4:27">
      <c r="D82" s="1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3"/>
      <c r="S82" s="13"/>
      <c r="T82" s="13"/>
      <c r="U82" s="12"/>
      <c r="V82" s="12"/>
      <c r="W82" s="12"/>
      <c r="X82" s="12"/>
      <c r="Y82" s="12"/>
      <c r="Z82" s="12"/>
      <c r="AA82" s="12"/>
    </row>
    <row r="83" spans="4:27"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3"/>
      <c r="S83" s="13"/>
      <c r="T83" s="13"/>
      <c r="U83" s="12"/>
      <c r="V83" s="12"/>
      <c r="W83" s="12"/>
      <c r="X83" s="12"/>
      <c r="Y83" s="12"/>
      <c r="Z83" s="12"/>
      <c r="AA83" s="12"/>
    </row>
    <row r="84" spans="4:27">
      <c r="D84" s="1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3"/>
      <c r="S84" s="13"/>
      <c r="T84" s="13"/>
      <c r="U84" s="12"/>
      <c r="V84" s="12"/>
      <c r="W84" s="12"/>
      <c r="X84" s="12"/>
      <c r="Y84" s="12"/>
      <c r="Z84" s="12"/>
      <c r="AA84" s="12"/>
    </row>
    <row r="85" spans="4:27">
      <c r="D85" s="1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3"/>
      <c r="S85" s="13"/>
      <c r="T85" s="13"/>
      <c r="U85" s="12"/>
      <c r="V85" s="12"/>
      <c r="W85" s="12"/>
      <c r="X85" s="12"/>
      <c r="Y85" s="12"/>
      <c r="Z85" s="12"/>
      <c r="AA85" s="12"/>
    </row>
    <row r="86" spans="4:27">
      <c r="D86" s="1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3"/>
      <c r="S86" s="13"/>
      <c r="T86" s="13"/>
      <c r="U86" s="12"/>
      <c r="V86" s="12"/>
      <c r="W86" s="12"/>
      <c r="X86" s="12"/>
      <c r="Y86" s="12"/>
      <c r="Z86" s="12"/>
      <c r="AA86" s="12"/>
    </row>
    <row r="87" spans="4:27">
      <c r="D87" s="1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3"/>
      <c r="S87" s="13"/>
      <c r="T87" s="13"/>
      <c r="U87" s="12"/>
      <c r="V87" s="12"/>
      <c r="W87" s="12"/>
      <c r="X87" s="12"/>
      <c r="Y87" s="12"/>
      <c r="Z87" s="12"/>
      <c r="AA87" s="12"/>
    </row>
  </sheetData>
  <sheetProtection sheet="1" objects="1" scenarios="1" selectLockedCells="1"/>
  <mergeCells count="69">
    <mergeCell ref="E18:Y18"/>
    <mergeCell ref="Q11:T11"/>
    <mergeCell ref="Z3:AA3"/>
    <mergeCell ref="D12:AA13"/>
    <mergeCell ref="D8:E8"/>
    <mergeCell ref="U8:Y8"/>
    <mergeCell ref="Z18:AA18"/>
    <mergeCell ref="Z16:AA16"/>
    <mergeCell ref="Z17:AA17"/>
    <mergeCell ref="B2:B5"/>
    <mergeCell ref="E26:Y26"/>
    <mergeCell ref="E20:Y20"/>
    <mergeCell ref="E17:Y17"/>
    <mergeCell ref="E15:Y15"/>
    <mergeCell ref="E16:Y16"/>
    <mergeCell ref="Q8:T8"/>
    <mergeCell ref="I6:Z6"/>
    <mergeCell ref="D7:AA7"/>
    <mergeCell ref="Z14:AA14"/>
    <mergeCell ref="F10:P10"/>
    <mergeCell ref="B8:B11"/>
    <mergeCell ref="D9:E9"/>
    <mergeCell ref="E25:Y25"/>
    <mergeCell ref="Z25:AA25"/>
    <mergeCell ref="E19:Y19"/>
    <mergeCell ref="D38:Y38"/>
    <mergeCell ref="Z33:AA33"/>
    <mergeCell ref="D37:Y37"/>
    <mergeCell ref="D35:Y35"/>
    <mergeCell ref="Z38:AA38"/>
    <mergeCell ref="D36:Y36"/>
    <mergeCell ref="Z36:AA36"/>
    <mergeCell ref="Z37:AA37"/>
    <mergeCell ref="Z35:AA35"/>
    <mergeCell ref="D34:AA34"/>
    <mergeCell ref="D33:Y33"/>
    <mergeCell ref="E32:Y32"/>
    <mergeCell ref="Z32:AA32"/>
    <mergeCell ref="Z28:AA28"/>
    <mergeCell ref="Z31:AA31"/>
    <mergeCell ref="E31:Y31"/>
    <mergeCell ref="Z30:AA30"/>
    <mergeCell ref="E30:Y30"/>
    <mergeCell ref="D23:AA24"/>
    <mergeCell ref="Z21:AA21"/>
    <mergeCell ref="D22:Y22"/>
    <mergeCell ref="Z19:AA19"/>
    <mergeCell ref="Z20:AA20"/>
    <mergeCell ref="E21:Y21"/>
    <mergeCell ref="Z22:AA22"/>
    <mergeCell ref="Z27:AA27"/>
    <mergeCell ref="E28:Y28"/>
    <mergeCell ref="Z26:AA26"/>
    <mergeCell ref="E27:Y27"/>
    <mergeCell ref="Z29:AA29"/>
    <mergeCell ref="E29:Y29"/>
    <mergeCell ref="Z2:AA2"/>
    <mergeCell ref="E14:Y14"/>
    <mergeCell ref="Z15:AA15"/>
    <mergeCell ref="D11:E11"/>
    <mergeCell ref="Q10:T10"/>
    <mergeCell ref="F8:P8"/>
    <mergeCell ref="F9:P9"/>
    <mergeCell ref="Q9:T9"/>
    <mergeCell ref="U9:Y9"/>
    <mergeCell ref="U11:AA11"/>
    <mergeCell ref="U10:AA10"/>
    <mergeCell ref="F11:P11"/>
    <mergeCell ref="D10:E10"/>
  </mergeCells>
  <phoneticPr fontId="0" type="noConversion"/>
  <pageMargins left="0.28000000000000003" right="0.25" top="0.5" bottom="0" header="0.5" footer="0.5"/>
  <pageSetup scale="8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AE53"/>
  <sheetViews>
    <sheetView showGridLines="0" showZeros="0" topLeftCell="C1" workbookViewId="0">
      <selection activeCell="E48" sqref="E48:Q48"/>
    </sheetView>
  </sheetViews>
  <sheetFormatPr baseColWidth="10" defaultColWidth="9.1640625" defaultRowHeight="12" x14ac:dyDescent="0"/>
  <cols>
    <col min="1" max="1" width="2.5" style="1" customWidth="1"/>
    <col min="2" max="2" width="20.6640625" style="1" customWidth="1"/>
    <col min="3" max="3" width="21.83203125" style="1" customWidth="1"/>
    <col min="4" max="4" width="2.5" style="1" customWidth="1"/>
    <col min="5" max="5" width="7" style="2" customWidth="1"/>
    <col min="6" max="9" width="3.83203125" style="1" customWidth="1"/>
    <col min="10" max="10" width="4.5" style="1" customWidth="1"/>
    <col min="11" max="11" width="3.83203125" style="1" customWidth="1"/>
    <col min="12" max="12" width="3.1640625" style="1" customWidth="1"/>
    <col min="13" max="13" width="3.83203125" style="1" customWidth="1"/>
    <col min="14" max="14" width="1.5" style="1" customWidth="1"/>
    <col min="15" max="15" width="9.33203125" style="1" customWidth="1"/>
    <col min="16" max="16" width="15.1640625" style="1" customWidth="1"/>
    <col min="17" max="17" width="2.83203125" style="1" customWidth="1"/>
    <col min="18" max="18" width="6" style="1" customWidth="1"/>
    <col min="19" max="19" width="4.6640625" style="3" customWidth="1"/>
    <col min="20" max="20" width="3.33203125" style="3" customWidth="1"/>
    <col min="21" max="21" width="4.5" style="3" customWidth="1"/>
    <col min="22" max="22" width="7.33203125" style="3" customWidth="1"/>
    <col min="23" max="23" width="13.5" style="3" customWidth="1"/>
    <col min="24" max="24" width="15.5" style="3" customWidth="1"/>
    <col min="25" max="16384" width="9.1640625" style="1"/>
  </cols>
  <sheetData>
    <row r="1" spans="2:28" ht="13" thickBot="1"/>
    <row r="2" spans="2:28" ht="11.25" customHeight="1">
      <c r="B2" s="191" t="s">
        <v>17</v>
      </c>
      <c r="C2" s="35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</row>
    <row r="3" spans="2:28" ht="11.25" customHeight="1">
      <c r="B3" s="192"/>
      <c r="C3" s="35"/>
      <c r="E3" s="4" t="str">
        <f>'425.S'!D3</f>
        <v>Northern California indian Development Council, Inc.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</row>
    <row r="4" spans="2:28" ht="11.25" customHeight="1">
      <c r="B4" s="192"/>
      <c r="C4" s="35"/>
      <c r="E4" s="4" t="s">
        <v>63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</row>
    <row r="5" spans="2:28" ht="11.25" customHeight="1" thickBot="1">
      <c r="B5" s="193"/>
      <c r="C5" s="35"/>
      <c r="E5" s="4" t="s">
        <v>104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</row>
    <row r="6" spans="2:28" ht="17.25" customHeight="1">
      <c r="E6" s="297" t="s">
        <v>68</v>
      </c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</row>
    <row r="7" spans="2:28" ht="20.25" customHeight="1" thickBot="1">
      <c r="E7" s="293" t="s">
        <v>64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</row>
    <row r="8" spans="2:28" s="2" customFormat="1" ht="20" customHeight="1">
      <c r="B8" s="299" t="s">
        <v>18</v>
      </c>
      <c r="C8" s="300"/>
      <c r="E8" s="305" t="s">
        <v>69</v>
      </c>
      <c r="F8" s="306"/>
      <c r="G8" s="306"/>
      <c r="H8" s="306"/>
      <c r="I8" s="250">
        <f>'425.S'!F8</f>
        <v>0</v>
      </c>
      <c r="J8" s="250"/>
      <c r="K8" s="250"/>
      <c r="L8" s="250"/>
      <c r="M8" s="250"/>
      <c r="N8" s="250"/>
      <c r="O8" s="251"/>
      <c r="P8" s="61" t="s">
        <v>70</v>
      </c>
      <c r="Q8" s="250">
        <f>'425.S'!U8</f>
        <v>0</v>
      </c>
      <c r="R8" s="250"/>
      <c r="S8" s="251"/>
      <c r="T8" s="307" t="s">
        <v>29</v>
      </c>
      <c r="U8" s="308"/>
      <c r="V8" s="308"/>
      <c r="W8" s="309">
        <f>'425.S'!AA8</f>
        <v>0</v>
      </c>
      <c r="X8" s="309"/>
      <c r="Y8" s="8"/>
    </row>
    <row r="9" spans="2:28" s="2" customFormat="1" ht="20" customHeight="1">
      <c r="B9" s="301"/>
      <c r="C9" s="302"/>
      <c r="E9" s="305" t="s">
        <v>71</v>
      </c>
      <c r="F9" s="306"/>
      <c r="G9" s="306"/>
      <c r="H9" s="306"/>
      <c r="I9" s="250">
        <f>'425.S'!F9</f>
        <v>0</v>
      </c>
      <c r="J9" s="250"/>
      <c r="K9" s="250"/>
      <c r="L9" s="250"/>
      <c r="M9" s="250"/>
      <c r="N9" s="250"/>
      <c r="O9" s="251"/>
      <c r="P9" s="47" t="s">
        <v>72</v>
      </c>
      <c r="Q9" s="250">
        <f>'425.S'!U9</f>
        <v>0</v>
      </c>
      <c r="R9" s="250"/>
      <c r="S9" s="251"/>
      <c r="T9" s="305" t="s">
        <v>31</v>
      </c>
      <c r="U9" s="306"/>
      <c r="V9" s="306"/>
      <c r="W9" s="310">
        <f>'425.S'!AA9</f>
        <v>0</v>
      </c>
      <c r="X9" s="310"/>
    </row>
    <row r="10" spans="2:28" s="2" customFormat="1" ht="20" customHeight="1">
      <c r="B10" s="301"/>
      <c r="C10" s="302"/>
      <c r="E10" s="305" t="s">
        <v>74</v>
      </c>
      <c r="F10" s="306"/>
      <c r="G10" s="306"/>
      <c r="H10" s="306"/>
      <c r="I10" s="320">
        <f>'425.S'!F10</f>
        <v>0</v>
      </c>
      <c r="J10" s="320"/>
      <c r="K10" s="320"/>
      <c r="L10" s="320"/>
      <c r="M10" s="321"/>
      <c r="N10" s="321"/>
      <c r="O10" s="322"/>
      <c r="P10" s="50" t="s">
        <v>30</v>
      </c>
      <c r="Q10" s="320">
        <f>'425.S'!U10</f>
        <v>0</v>
      </c>
      <c r="R10" s="320"/>
      <c r="S10" s="320"/>
      <c r="T10" s="320"/>
      <c r="U10" s="320"/>
      <c r="V10" s="320"/>
      <c r="W10" s="320"/>
      <c r="X10" s="320"/>
    </row>
    <row r="11" spans="2:28" s="2" customFormat="1" ht="20" customHeight="1">
      <c r="B11" s="301"/>
      <c r="C11" s="302"/>
      <c r="E11" s="305" t="s">
        <v>76</v>
      </c>
      <c r="F11" s="311"/>
      <c r="G11" s="311"/>
      <c r="H11" s="311"/>
      <c r="I11" s="314">
        <f>'425.S'!F11</f>
        <v>0</v>
      </c>
      <c r="J11" s="314"/>
      <c r="K11" s="314"/>
      <c r="L11" s="314"/>
      <c r="M11" s="314"/>
      <c r="N11" s="314"/>
      <c r="O11" s="315"/>
      <c r="P11" s="48" t="s">
        <v>5</v>
      </c>
      <c r="Q11" s="318">
        <f>'425.S'!U11</f>
        <v>0</v>
      </c>
      <c r="R11" s="318"/>
      <c r="S11" s="318"/>
      <c r="T11" s="318"/>
      <c r="U11" s="318"/>
      <c r="V11" s="318"/>
      <c r="W11" s="318"/>
      <c r="X11" s="318"/>
    </row>
    <row r="12" spans="2:28" s="2" customFormat="1" ht="3" customHeight="1" thickBot="1">
      <c r="B12" s="303"/>
      <c r="C12" s="304"/>
      <c r="E12" s="312"/>
      <c r="F12" s="313"/>
      <c r="G12" s="313"/>
      <c r="H12" s="313"/>
      <c r="I12" s="316"/>
      <c r="J12" s="316"/>
      <c r="K12" s="316"/>
      <c r="L12" s="316"/>
      <c r="M12" s="316"/>
      <c r="N12" s="316"/>
      <c r="O12" s="317"/>
      <c r="P12" s="49"/>
      <c r="Q12" s="319"/>
      <c r="R12" s="319"/>
      <c r="S12" s="319"/>
      <c r="T12" s="319"/>
      <c r="U12" s="319"/>
      <c r="V12" s="319"/>
      <c r="W12" s="319"/>
      <c r="X12" s="319"/>
    </row>
    <row r="13" spans="2:28" s="2" customFormat="1" ht="2.25" customHeight="1">
      <c r="E13" s="11"/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1"/>
      <c r="U13" s="15"/>
      <c r="V13" s="15"/>
      <c r="W13" s="15"/>
      <c r="X13" s="15"/>
    </row>
    <row r="14" spans="2:28" ht="15" customHeight="1">
      <c r="E14" s="293" t="s">
        <v>25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</row>
    <row r="15" spans="2:28" s="38" customFormat="1" ht="12.75" customHeight="1" thickBot="1">
      <c r="E15" s="294" t="s">
        <v>27</v>
      </c>
      <c r="F15" s="295"/>
      <c r="G15" s="294" t="s">
        <v>6</v>
      </c>
      <c r="H15" s="296"/>
      <c r="I15" s="296"/>
      <c r="J15" s="296"/>
      <c r="K15" s="296"/>
      <c r="L15" s="296"/>
      <c r="M15" s="296"/>
      <c r="N15" s="296"/>
      <c r="O15" s="295"/>
      <c r="P15" s="45" t="s">
        <v>7</v>
      </c>
      <c r="Q15" s="294" t="s">
        <v>8</v>
      </c>
      <c r="R15" s="296"/>
      <c r="S15" s="296"/>
      <c r="T15" s="296"/>
      <c r="U15" s="295"/>
      <c r="V15" s="294" t="s">
        <v>9</v>
      </c>
      <c r="W15" s="296"/>
      <c r="X15" s="75" t="s">
        <v>11</v>
      </c>
      <c r="Y15" s="51"/>
      <c r="Z15" s="51"/>
      <c r="AA15" s="51"/>
      <c r="AB15" s="51"/>
    </row>
    <row r="16" spans="2:28" s="10" customFormat="1" ht="33" customHeight="1">
      <c r="B16" s="279" t="s">
        <v>48</v>
      </c>
      <c r="C16" s="280"/>
      <c r="E16" s="285" t="s">
        <v>12</v>
      </c>
      <c r="F16" s="286"/>
      <c r="G16" s="285" t="s">
        <v>13</v>
      </c>
      <c r="H16" s="289"/>
      <c r="I16" s="289"/>
      <c r="J16" s="289"/>
      <c r="K16" s="289"/>
      <c r="L16" s="289"/>
      <c r="M16" s="289"/>
      <c r="N16" s="289"/>
      <c r="O16" s="286"/>
      <c r="P16" s="291" t="s">
        <v>37</v>
      </c>
      <c r="Q16" s="285" t="s">
        <v>65</v>
      </c>
      <c r="R16" s="289"/>
      <c r="S16" s="289"/>
      <c r="T16" s="289"/>
      <c r="U16" s="286"/>
      <c r="V16" s="285" t="s">
        <v>43</v>
      </c>
      <c r="W16" s="289"/>
      <c r="X16" s="285" t="s">
        <v>44</v>
      </c>
      <c r="Y16" s="51"/>
      <c r="Z16" s="51"/>
      <c r="AA16" s="51"/>
      <c r="AB16" s="51"/>
    </row>
    <row r="17" spans="2:28" s="10" customFormat="1" ht="23.25" customHeight="1">
      <c r="B17" s="281"/>
      <c r="C17" s="282"/>
      <c r="E17" s="287"/>
      <c r="F17" s="288"/>
      <c r="G17" s="287"/>
      <c r="H17" s="290"/>
      <c r="I17" s="290"/>
      <c r="J17" s="290"/>
      <c r="K17" s="290"/>
      <c r="L17" s="290"/>
      <c r="M17" s="290"/>
      <c r="N17" s="290"/>
      <c r="O17" s="288"/>
      <c r="P17" s="292"/>
      <c r="Q17" s="287"/>
      <c r="R17" s="290"/>
      <c r="S17" s="290"/>
      <c r="T17" s="290"/>
      <c r="U17" s="288"/>
      <c r="V17" s="287"/>
      <c r="W17" s="290"/>
      <c r="X17" s="287"/>
      <c r="Y17" s="51"/>
      <c r="Z17" s="51"/>
      <c r="AA17" s="51"/>
      <c r="AB17" s="51"/>
    </row>
    <row r="18" spans="2:28" s="10" customFormat="1" ht="16.5" customHeight="1">
      <c r="B18" s="281"/>
      <c r="C18" s="282"/>
      <c r="E18" s="262"/>
      <c r="F18" s="263"/>
      <c r="G18" s="264"/>
      <c r="H18" s="265"/>
      <c r="I18" s="265"/>
      <c r="J18" s="265"/>
      <c r="K18" s="265"/>
      <c r="L18" s="265"/>
      <c r="M18" s="265"/>
      <c r="N18" s="265"/>
      <c r="O18" s="266"/>
      <c r="P18" s="16"/>
      <c r="Q18" s="267"/>
      <c r="R18" s="268"/>
      <c r="S18" s="268"/>
      <c r="T18" s="268"/>
      <c r="U18" s="269"/>
      <c r="V18" s="270"/>
      <c r="W18" s="271"/>
      <c r="X18" s="107">
        <f>IF(((P18*E18)/12*V18*Q18)-INT((P18*E18)/12*V18*Q18)&gt;0.4999999999,ROUND((P18*E18)/12*V18*Q18,0),INT((P18*E18)/12*V18*Q18))</f>
        <v>0</v>
      </c>
    </row>
    <row r="19" spans="2:28" s="10" customFormat="1" ht="16.5" customHeight="1">
      <c r="B19" s="281"/>
      <c r="C19" s="282"/>
      <c r="E19" s="262"/>
      <c r="F19" s="263"/>
      <c r="G19" s="264"/>
      <c r="H19" s="265"/>
      <c r="I19" s="265"/>
      <c r="J19" s="265"/>
      <c r="K19" s="265"/>
      <c r="L19" s="265"/>
      <c r="M19" s="265"/>
      <c r="N19" s="265"/>
      <c r="O19" s="266"/>
      <c r="P19" s="16"/>
      <c r="Q19" s="267"/>
      <c r="R19" s="268"/>
      <c r="S19" s="268"/>
      <c r="T19" s="268"/>
      <c r="U19" s="269"/>
      <c r="V19" s="270"/>
      <c r="W19" s="271"/>
      <c r="X19" s="107">
        <f t="shared" ref="X18:X27" si="0">IF(((P19*E19)/12*V19*Q19)-INT((P19*E19)/12*V19*Q19)&gt;0.4999999999,ROUND((P19*E19)/12*V19*Q19,0),INT((P19*E19)/12*V19*Q19))</f>
        <v>0</v>
      </c>
    </row>
    <row r="20" spans="2:28" s="10" customFormat="1" ht="16.5" customHeight="1">
      <c r="B20" s="281"/>
      <c r="C20" s="282"/>
      <c r="E20" s="262"/>
      <c r="F20" s="263"/>
      <c r="G20" s="264"/>
      <c r="H20" s="265"/>
      <c r="I20" s="265"/>
      <c r="J20" s="265"/>
      <c r="K20" s="265"/>
      <c r="L20" s="265"/>
      <c r="M20" s="265"/>
      <c r="N20" s="265"/>
      <c r="O20" s="266"/>
      <c r="P20" s="16"/>
      <c r="Q20" s="267"/>
      <c r="R20" s="268"/>
      <c r="S20" s="268"/>
      <c r="T20" s="268"/>
      <c r="U20" s="269"/>
      <c r="V20" s="270"/>
      <c r="W20" s="271"/>
      <c r="X20" s="107">
        <f t="shared" si="0"/>
        <v>0</v>
      </c>
    </row>
    <row r="21" spans="2:28" s="10" customFormat="1" ht="16.5" customHeight="1">
      <c r="B21" s="281"/>
      <c r="C21" s="282"/>
      <c r="E21" s="262"/>
      <c r="F21" s="263"/>
      <c r="G21" s="264"/>
      <c r="H21" s="265"/>
      <c r="I21" s="265"/>
      <c r="J21" s="265"/>
      <c r="K21" s="265"/>
      <c r="L21" s="265"/>
      <c r="M21" s="265"/>
      <c r="N21" s="265"/>
      <c r="O21" s="266"/>
      <c r="P21" s="16"/>
      <c r="Q21" s="267"/>
      <c r="R21" s="268"/>
      <c r="S21" s="268"/>
      <c r="T21" s="268"/>
      <c r="U21" s="269"/>
      <c r="V21" s="270"/>
      <c r="W21" s="271"/>
      <c r="X21" s="107">
        <f t="shared" si="0"/>
        <v>0</v>
      </c>
    </row>
    <row r="22" spans="2:28" s="10" customFormat="1" ht="16.5" customHeight="1">
      <c r="B22" s="281"/>
      <c r="C22" s="282"/>
      <c r="E22" s="262"/>
      <c r="F22" s="263"/>
      <c r="G22" s="264"/>
      <c r="H22" s="265"/>
      <c r="I22" s="265"/>
      <c r="J22" s="265"/>
      <c r="K22" s="265"/>
      <c r="L22" s="265"/>
      <c r="M22" s="265"/>
      <c r="N22" s="265"/>
      <c r="O22" s="266"/>
      <c r="P22" s="16"/>
      <c r="Q22" s="267"/>
      <c r="R22" s="268"/>
      <c r="S22" s="268"/>
      <c r="T22" s="268"/>
      <c r="U22" s="269"/>
      <c r="V22" s="270"/>
      <c r="W22" s="271"/>
      <c r="X22" s="107">
        <f t="shared" si="0"/>
        <v>0</v>
      </c>
    </row>
    <row r="23" spans="2:28" s="10" customFormat="1" ht="16.5" customHeight="1">
      <c r="B23" s="281"/>
      <c r="C23" s="282"/>
      <c r="E23" s="262"/>
      <c r="F23" s="263"/>
      <c r="G23" s="264"/>
      <c r="H23" s="265"/>
      <c r="I23" s="265"/>
      <c r="J23" s="265"/>
      <c r="K23" s="265"/>
      <c r="L23" s="265"/>
      <c r="M23" s="265"/>
      <c r="N23" s="265"/>
      <c r="O23" s="266"/>
      <c r="P23" s="16"/>
      <c r="Q23" s="267"/>
      <c r="R23" s="268"/>
      <c r="S23" s="268"/>
      <c r="T23" s="268"/>
      <c r="U23" s="269"/>
      <c r="V23" s="270"/>
      <c r="W23" s="271"/>
      <c r="X23" s="107">
        <f t="shared" si="0"/>
        <v>0</v>
      </c>
    </row>
    <row r="24" spans="2:28" s="10" customFormat="1" ht="16.5" customHeight="1">
      <c r="B24" s="281"/>
      <c r="C24" s="282"/>
      <c r="E24" s="262"/>
      <c r="F24" s="263"/>
      <c r="G24" s="264"/>
      <c r="H24" s="265"/>
      <c r="I24" s="265"/>
      <c r="J24" s="265"/>
      <c r="K24" s="265"/>
      <c r="L24" s="265"/>
      <c r="M24" s="265"/>
      <c r="N24" s="265"/>
      <c r="O24" s="266"/>
      <c r="P24" s="16"/>
      <c r="Q24" s="267"/>
      <c r="R24" s="268"/>
      <c r="S24" s="268"/>
      <c r="T24" s="268"/>
      <c r="U24" s="269"/>
      <c r="V24" s="270"/>
      <c r="W24" s="271"/>
      <c r="X24" s="107">
        <f t="shared" si="0"/>
        <v>0</v>
      </c>
    </row>
    <row r="25" spans="2:28" s="10" customFormat="1" ht="16.5" customHeight="1">
      <c r="B25" s="281"/>
      <c r="C25" s="282"/>
      <c r="E25" s="262"/>
      <c r="F25" s="263"/>
      <c r="G25" s="264"/>
      <c r="H25" s="265"/>
      <c r="I25" s="265"/>
      <c r="J25" s="265"/>
      <c r="K25" s="265"/>
      <c r="L25" s="265"/>
      <c r="M25" s="265"/>
      <c r="N25" s="265"/>
      <c r="O25" s="266"/>
      <c r="P25" s="16"/>
      <c r="Q25" s="267"/>
      <c r="R25" s="268"/>
      <c r="S25" s="268"/>
      <c r="T25" s="268"/>
      <c r="U25" s="269"/>
      <c r="V25" s="270"/>
      <c r="W25" s="271"/>
      <c r="X25" s="107">
        <f t="shared" si="0"/>
        <v>0</v>
      </c>
    </row>
    <row r="26" spans="2:28" s="10" customFormat="1" ht="16.5" customHeight="1">
      <c r="B26" s="281"/>
      <c r="C26" s="282"/>
      <c r="E26" s="262"/>
      <c r="F26" s="263"/>
      <c r="G26" s="264"/>
      <c r="H26" s="265"/>
      <c r="I26" s="265"/>
      <c r="J26" s="265"/>
      <c r="K26" s="265"/>
      <c r="L26" s="265"/>
      <c r="M26" s="265"/>
      <c r="N26" s="265"/>
      <c r="O26" s="266"/>
      <c r="P26" s="16"/>
      <c r="Q26" s="267"/>
      <c r="R26" s="268"/>
      <c r="S26" s="268"/>
      <c r="T26" s="268"/>
      <c r="U26" s="269"/>
      <c r="V26" s="270"/>
      <c r="W26" s="271"/>
      <c r="X26" s="107">
        <f t="shared" si="0"/>
        <v>0</v>
      </c>
    </row>
    <row r="27" spans="2:28" s="10" customFormat="1" ht="16.5" customHeight="1" thickBot="1">
      <c r="B27" s="281"/>
      <c r="C27" s="282"/>
      <c r="E27" s="262"/>
      <c r="F27" s="263"/>
      <c r="G27" s="264"/>
      <c r="H27" s="265"/>
      <c r="I27" s="265"/>
      <c r="J27" s="265"/>
      <c r="K27" s="265"/>
      <c r="L27" s="265"/>
      <c r="M27" s="265"/>
      <c r="N27" s="265"/>
      <c r="O27" s="266"/>
      <c r="P27" s="16"/>
      <c r="Q27" s="267"/>
      <c r="R27" s="268"/>
      <c r="S27" s="268"/>
      <c r="T27" s="268"/>
      <c r="U27" s="269"/>
      <c r="V27" s="270"/>
      <c r="W27" s="271"/>
      <c r="X27" s="107">
        <f t="shared" si="0"/>
        <v>0</v>
      </c>
    </row>
    <row r="28" spans="2:28" s="10" customFormat="1" ht="16.5" customHeight="1" thickBot="1">
      <c r="B28" s="281"/>
      <c r="C28" s="282"/>
      <c r="E28" s="273" t="s">
        <v>96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76">
        <f>SUM(X18:X27)</f>
        <v>0</v>
      </c>
    </row>
    <row r="29" spans="2:28" s="10" customFormat="1" ht="12" customHeight="1" thickBot="1">
      <c r="B29" s="281"/>
      <c r="C29" s="282"/>
      <c r="E29" s="275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</row>
    <row r="30" spans="2:28" ht="18" customHeight="1">
      <c r="B30" s="281"/>
      <c r="C30" s="282"/>
      <c r="E30" s="277" t="s">
        <v>26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</row>
    <row r="31" spans="2:28" ht="16.5" customHeight="1">
      <c r="B31" s="281"/>
      <c r="C31" s="282"/>
      <c r="E31" s="262"/>
      <c r="F31" s="263"/>
      <c r="G31" s="264"/>
      <c r="H31" s="265"/>
      <c r="I31" s="265"/>
      <c r="J31" s="265"/>
      <c r="K31" s="265"/>
      <c r="L31" s="265"/>
      <c r="M31" s="265"/>
      <c r="N31" s="265"/>
      <c r="O31" s="266"/>
      <c r="P31" s="16"/>
      <c r="Q31" s="267"/>
      <c r="R31" s="268"/>
      <c r="S31" s="268"/>
      <c r="T31" s="268"/>
      <c r="U31" s="269"/>
      <c r="V31" s="270"/>
      <c r="W31" s="271"/>
      <c r="X31" s="107">
        <f>IF(((P31*E31)/12*V31*Q31)-INT((P31*E31)/12*V31*Q31)&gt;0.4999999999,ROUND((P31*E31)/12*V31*Q31,0),INT((P31*E31)/12*V31*Q31))</f>
        <v>0</v>
      </c>
    </row>
    <row r="32" spans="2:28" ht="16.5" customHeight="1">
      <c r="B32" s="281"/>
      <c r="C32" s="282"/>
      <c r="E32" s="262"/>
      <c r="F32" s="263"/>
      <c r="G32" s="264"/>
      <c r="H32" s="265"/>
      <c r="I32" s="265"/>
      <c r="J32" s="265"/>
      <c r="K32" s="265"/>
      <c r="L32" s="265"/>
      <c r="M32" s="265"/>
      <c r="N32" s="265"/>
      <c r="O32" s="266"/>
      <c r="P32" s="16"/>
      <c r="Q32" s="267"/>
      <c r="R32" s="268"/>
      <c r="S32" s="268"/>
      <c r="T32" s="268"/>
      <c r="U32" s="269"/>
      <c r="V32" s="270"/>
      <c r="W32" s="271"/>
      <c r="X32" s="107">
        <f t="shared" ref="X32:X41" si="1">IF(((P32*E32)/12*V32*Q32)-INT((P32*E32)/12*V32*Q32)&gt;0.4999999999,ROUND((P32*E32)/12*V32*Q32,0),INT((P32*E32)/12*V32*Q32))</f>
        <v>0</v>
      </c>
    </row>
    <row r="33" spans="2:31" ht="16.5" customHeight="1">
      <c r="B33" s="281"/>
      <c r="C33" s="282"/>
      <c r="E33" s="262"/>
      <c r="F33" s="263"/>
      <c r="G33" s="272"/>
      <c r="H33" s="265"/>
      <c r="I33" s="265"/>
      <c r="J33" s="265"/>
      <c r="K33" s="265"/>
      <c r="L33" s="265"/>
      <c r="M33" s="265"/>
      <c r="N33" s="265"/>
      <c r="O33" s="266"/>
      <c r="P33" s="16"/>
      <c r="Q33" s="267"/>
      <c r="R33" s="268"/>
      <c r="S33" s="268"/>
      <c r="T33" s="268"/>
      <c r="U33" s="269"/>
      <c r="V33" s="270"/>
      <c r="W33" s="271"/>
      <c r="X33" s="107">
        <f t="shared" si="1"/>
        <v>0</v>
      </c>
    </row>
    <row r="34" spans="2:31" ht="16.5" customHeight="1">
      <c r="B34" s="281"/>
      <c r="C34" s="282"/>
      <c r="E34" s="262"/>
      <c r="F34" s="263"/>
      <c r="G34" s="272"/>
      <c r="H34" s="265"/>
      <c r="I34" s="265"/>
      <c r="J34" s="265"/>
      <c r="K34" s="265"/>
      <c r="L34" s="265"/>
      <c r="M34" s="265"/>
      <c r="N34" s="265"/>
      <c r="O34" s="266"/>
      <c r="P34" s="16"/>
      <c r="Q34" s="267"/>
      <c r="R34" s="268"/>
      <c r="S34" s="268"/>
      <c r="T34" s="268"/>
      <c r="U34" s="269"/>
      <c r="V34" s="270"/>
      <c r="W34" s="271"/>
      <c r="X34" s="107">
        <f t="shared" si="1"/>
        <v>0</v>
      </c>
    </row>
    <row r="35" spans="2:31" ht="16.5" customHeight="1">
      <c r="B35" s="281"/>
      <c r="C35" s="282"/>
      <c r="E35" s="262"/>
      <c r="F35" s="263"/>
      <c r="G35" s="264"/>
      <c r="H35" s="265"/>
      <c r="I35" s="265"/>
      <c r="J35" s="265"/>
      <c r="K35" s="265"/>
      <c r="L35" s="265"/>
      <c r="M35" s="265"/>
      <c r="N35" s="265"/>
      <c r="O35" s="266"/>
      <c r="P35" s="16"/>
      <c r="Q35" s="267"/>
      <c r="R35" s="268"/>
      <c r="S35" s="268"/>
      <c r="T35" s="268"/>
      <c r="U35" s="269"/>
      <c r="V35" s="270"/>
      <c r="W35" s="271"/>
      <c r="X35" s="107">
        <f t="shared" si="1"/>
        <v>0</v>
      </c>
    </row>
    <row r="36" spans="2:31" ht="16.5" customHeight="1">
      <c r="B36" s="281"/>
      <c r="C36" s="282"/>
      <c r="E36" s="262"/>
      <c r="F36" s="263"/>
      <c r="G36" s="264"/>
      <c r="H36" s="265"/>
      <c r="I36" s="265"/>
      <c r="J36" s="265"/>
      <c r="K36" s="265"/>
      <c r="L36" s="265"/>
      <c r="M36" s="265"/>
      <c r="N36" s="265"/>
      <c r="O36" s="266"/>
      <c r="P36" s="16"/>
      <c r="Q36" s="267"/>
      <c r="R36" s="268"/>
      <c r="S36" s="268"/>
      <c r="T36" s="268"/>
      <c r="U36" s="269"/>
      <c r="V36" s="270"/>
      <c r="W36" s="271"/>
      <c r="X36" s="107">
        <f t="shared" si="1"/>
        <v>0</v>
      </c>
    </row>
    <row r="37" spans="2:31" ht="16.5" customHeight="1">
      <c r="B37" s="281"/>
      <c r="C37" s="282"/>
      <c r="E37" s="262"/>
      <c r="F37" s="263"/>
      <c r="G37" s="264"/>
      <c r="H37" s="265"/>
      <c r="I37" s="265"/>
      <c r="J37" s="265"/>
      <c r="K37" s="265"/>
      <c r="L37" s="265"/>
      <c r="M37" s="265"/>
      <c r="N37" s="265"/>
      <c r="O37" s="266"/>
      <c r="P37" s="16"/>
      <c r="Q37" s="267"/>
      <c r="R37" s="268"/>
      <c r="S37" s="268"/>
      <c r="T37" s="268"/>
      <c r="U37" s="269"/>
      <c r="V37" s="270"/>
      <c r="W37" s="271"/>
      <c r="X37" s="107">
        <f t="shared" si="1"/>
        <v>0</v>
      </c>
    </row>
    <row r="38" spans="2:31" ht="16.5" customHeight="1">
      <c r="B38" s="281"/>
      <c r="C38" s="282"/>
      <c r="E38" s="262"/>
      <c r="F38" s="263"/>
      <c r="G38" s="264"/>
      <c r="H38" s="265"/>
      <c r="I38" s="265"/>
      <c r="J38" s="265"/>
      <c r="K38" s="265"/>
      <c r="L38" s="265"/>
      <c r="M38" s="265"/>
      <c r="N38" s="265"/>
      <c r="O38" s="266"/>
      <c r="P38" s="16"/>
      <c r="Q38" s="267"/>
      <c r="R38" s="268"/>
      <c r="S38" s="268"/>
      <c r="T38" s="268"/>
      <c r="U38" s="269"/>
      <c r="V38" s="270"/>
      <c r="W38" s="271"/>
      <c r="X38" s="107">
        <f t="shared" si="1"/>
        <v>0</v>
      </c>
    </row>
    <row r="39" spans="2:31" ht="16.5" customHeight="1">
      <c r="B39" s="281"/>
      <c r="C39" s="282"/>
      <c r="E39" s="262"/>
      <c r="F39" s="263"/>
      <c r="G39" s="264"/>
      <c r="H39" s="265"/>
      <c r="I39" s="265"/>
      <c r="J39" s="265"/>
      <c r="K39" s="265"/>
      <c r="L39" s="265"/>
      <c r="M39" s="265"/>
      <c r="N39" s="265"/>
      <c r="O39" s="266"/>
      <c r="P39" s="16"/>
      <c r="Q39" s="267"/>
      <c r="R39" s="268"/>
      <c r="S39" s="268"/>
      <c r="T39" s="268"/>
      <c r="U39" s="269"/>
      <c r="V39" s="270"/>
      <c r="W39" s="271"/>
      <c r="X39" s="107">
        <f t="shared" si="1"/>
        <v>0</v>
      </c>
    </row>
    <row r="40" spans="2:31" ht="16.5" customHeight="1">
      <c r="B40" s="281"/>
      <c r="C40" s="282"/>
      <c r="E40" s="262"/>
      <c r="F40" s="263"/>
      <c r="G40" s="264"/>
      <c r="H40" s="265"/>
      <c r="I40" s="265"/>
      <c r="J40" s="265"/>
      <c r="K40" s="265"/>
      <c r="L40" s="265"/>
      <c r="M40" s="265"/>
      <c r="N40" s="265"/>
      <c r="O40" s="266"/>
      <c r="P40" s="16"/>
      <c r="Q40" s="267"/>
      <c r="R40" s="268"/>
      <c r="S40" s="268"/>
      <c r="T40" s="268"/>
      <c r="U40" s="269"/>
      <c r="V40" s="270"/>
      <c r="W40" s="271"/>
      <c r="X40" s="107">
        <f t="shared" si="1"/>
        <v>0</v>
      </c>
    </row>
    <row r="41" spans="2:31" ht="16.5" customHeight="1" thickBot="1">
      <c r="B41" s="281"/>
      <c r="C41" s="282"/>
      <c r="E41" s="262"/>
      <c r="F41" s="263"/>
      <c r="G41" s="264"/>
      <c r="H41" s="265"/>
      <c r="I41" s="265"/>
      <c r="J41" s="265"/>
      <c r="K41" s="265"/>
      <c r="L41" s="265"/>
      <c r="M41" s="265"/>
      <c r="N41" s="265"/>
      <c r="O41" s="266"/>
      <c r="P41" s="16"/>
      <c r="Q41" s="267"/>
      <c r="R41" s="268"/>
      <c r="S41" s="268"/>
      <c r="T41" s="268"/>
      <c r="U41" s="269"/>
      <c r="V41" s="270"/>
      <c r="W41" s="271"/>
      <c r="X41" s="107">
        <f t="shared" si="1"/>
        <v>0</v>
      </c>
    </row>
    <row r="42" spans="2:31" ht="18" customHeight="1" thickBot="1">
      <c r="B42" s="281"/>
      <c r="C42" s="282"/>
      <c r="E42" s="239" t="s">
        <v>95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77">
        <f>SUM(X31:X41)</f>
        <v>0</v>
      </c>
    </row>
    <row r="43" spans="2:31" ht="12" customHeight="1" thickBot="1">
      <c r="B43" s="283"/>
      <c r="C43" s="284"/>
      <c r="E43" s="241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51"/>
      <c r="Z43" s="51"/>
      <c r="AA43" s="51"/>
      <c r="AB43" s="51"/>
      <c r="AC43" s="51"/>
      <c r="AD43" s="51"/>
      <c r="AE43" s="51"/>
    </row>
    <row r="44" spans="2:31" ht="18" customHeight="1">
      <c r="B44" s="36"/>
      <c r="C44" s="36"/>
      <c r="E44" s="243" t="s">
        <v>33</v>
      </c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51"/>
      <c r="Z44" s="51"/>
      <c r="AA44" s="51"/>
      <c r="AB44" s="51"/>
      <c r="AC44" s="51"/>
      <c r="AD44" s="51"/>
      <c r="AE44" s="51"/>
    </row>
    <row r="45" spans="2:31" ht="21.75" customHeight="1">
      <c r="B45" s="40"/>
      <c r="C45" s="40"/>
      <c r="E45" s="249" t="s">
        <v>102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1"/>
      <c r="W45" s="245" t="s">
        <v>98</v>
      </c>
      <c r="X45" s="247" t="s">
        <v>32</v>
      </c>
      <c r="Y45" s="51"/>
      <c r="Z45" s="51"/>
      <c r="AA45" s="51"/>
      <c r="AB45" s="51"/>
      <c r="AC45" s="51"/>
      <c r="AD45" s="51"/>
      <c r="AE45" s="51"/>
    </row>
    <row r="46" spans="2:31" ht="18.5" customHeight="1">
      <c r="B46" s="40"/>
      <c r="C46" s="40"/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4"/>
      <c r="W46" s="246"/>
      <c r="X46" s="248"/>
      <c r="Y46" s="51"/>
      <c r="Z46" s="51"/>
      <c r="AA46" s="51"/>
      <c r="AB46" s="51"/>
      <c r="AC46" s="51"/>
      <c r="AD46" s="51"/>
      <c r="AE46" s="51"/>
    </row>
    <row r="47" spans="2:31" ht="22.25" customHeight="1">
      <c r="B47" s="40"/>
      <c r="C47" s="40"/>
      <c r="E47" s="255" t="s">
        <v>78</v>
      </c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7"/>
      <c r="R47" s="259" t="s">
        <v>99</v>
      </c>
      <c r="S47" s="260"/>
      <c r="T47" s="260"/>
      <c r="U47" s="259" t="s">
        <v>100</v>
      </c>
      <c r="V47" s="261"/>
      <c r="W47" s="105" t="s">
        <v>51</v>
      </c>
      <c r="X47" s="106" t="s">
        <v>51</v>
      </c>
      <c r="Y47" s="51"/>
      <c r="Z47" s="51"/>
      <c r="AA47" s="51"/>
      <c r="AB47" s="51"/>
      <c r="AC47" s="51"/>
      <c r="AD47" s="51"/>
      <c r="AE47" s="51"/>
    </row>
    <row r="48" spans="2:31" ht="20.25" customHeight="1">
      <c r="B48" s="40"/>
      <c r="C48" s="40"/>
      <c r="E48" s="238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  <c r="R48" s="258"/>
      <c r="S48" s="230"/>
      <c r="T48" s="230"/>
      <c r="U48" s="258"/>
      <c r="V48" s="233"/>
      <c r="W48" s="114">
        <f>IF(X$28*R48-INT(X$28*R48)&gt;0.49999999999,ROUND(X$28*R48,0),INT(X$28*R48))</f>
        <v>0</v>
      </c>
      <c r="X48" s="115">
        <f>IF(X$42*U48-INT(X$42*U48)&gt;0.4999999999,ROUND(X$42*U48,0),INT(X$42*U48))</f>
        <v>0</v>
      </c>
      <c r="Y48" s="51"/>
      <c r="Z48" s="51"/>
      <c r="AA48" s="51"/>
      <c r="AB48" s="51"/>
      <c r="AC48" s="51"/>
      <c r="AD48" s="51"/>
      <c r="AE48" s="51"/>
    </row>
    <row r="49" spans="2:31" ht="20.25" customHeight="1">
      <c r="B49" s="40"/>
      <c r="C49" s="40"/>
      <c r="E49" s="238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  <c r="R49" s="229"/>
      <c r="S49" s="230"/>
      <c r="T49" s="230"/>
      <c r="U49" s="229"/>
      <c r="V49" s="233"/>
      <c r="W49" s="114">
        <f t="shared" ref="W49:W52" si="2">IF(X$28*R49-INT(X$28*R49)&gt;0.49999999999,ROUND(X$28*R49,0),INT(X$28*R49))</f>
        <v>0</v>
      </c>
      <c r="X49" s="115">
        <f>IF(X$42*U49-INT(X$42*U49)&gt;0.4999999999,ROUND(X$42*U49,0),INT(X$42*U49))</f>
        <v>0</v>
      </c>
      <c r="Y49" s="51"/>
      <c r="Z49" s="51"/>
      <c r="AA49" s="51"/>
      <c r="AB49" s="51"/>
      <c r="AC49" s="51"/>
      <c r="AD49" s="51"/>
      <c r="AE49" s="51"/>
    </row>
    <row r="50" spans="2:31" ht="20.25" customHeight="1">
      <c r="B50" s="40"/>
      <c r="C50" s="40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/>
      <c r="R50" s="229"/>
      <c r="S50" s="230"/>
      <c r="T50" s="230"/>
      <c r="U50" s="229"/>
      <c r="V50" s="233"/>
      <c r="W50" s="114">
        <f t="shared" si="2"/>
        <v>0</v>
      </c>
      <c r="X50" s="115">
        <f>IF(X$42*U50-INT(X$42*U50)&gt;0.4999999999,ROUND(X$42*U50,0),INT(X$42*U50))</f>
        <v>0</v>
      </c>
      <c r="Y50" s="51"/>
      <c r="Z50" s="51"/>
      <c r="AA50" s="51"/>
      <c r="AB50" s="51"/>
      <c r="AC50" s="51"/>
      <c r="AD50" s="51"/>
      <c r="AE50" s="51"/>
    </row>
    <row r="51" spans="2:31" ht="20.25" customHeight="1">
      <c r="B51" s="39"/>
      <c r="C51" s="39"/>
      <c r="E51" s="226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8"/>
      <c r="R51" s="229"/>
      <c r="S51" s="230"/>
      <c r="T51" s="230"/>
      <c r="U51" s="229"/>
      <c r="V51" s="233"/>
      <c r="W51" s="114">
        <f t="shared" si="2"/>
        <v>0</v>
      </c>
      <c r="X51" s="115">
        <f t="shared" ref="X51:X52" si="3">IF(X$42*U51-INT(X$42*U51)&gt;0.4999999999,ROUND(X$42*U51,0),INT(X$42*U51))</f>
        <v>0</v>
      </c>
      <c r="Y51" s="51"/>
      <c r="Z51" s="51"/>
      <c r="AA51" s="51"/>
      <c r="AB51" s="51"/>
      <c r="AC51" s="51"/>
      <c r="AD51" s="51"/>
      <c r="AE51" s="51"/>
    </row>
    <row r="52" spans="2:31" ht="20.25" customHeight="1" thickBot="1">
      <c r="E52" s="223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5"/>
      <c r="R52" s="231"/>
      <c r="S52" s="232"/>
      <c r="T52" s="232"/>
      <c r="U52" s="231"/>
      <c r="V52" s="234"/>
      <c r="W52" s="114">
        <f t="shared" si="2"/>
        <v>0</v>
      </c>
      <c r="X52" s="115">
        <f t="shared" si="3"/>
        <v>0</v>
      </c>
      <c r="Y52" s="51"/>
      <c r="Z52" s="51"/>
      <c r="AA52" s="51"/>
      <c r="AB52" s="51"/>
      <c r="AC52" s="51"/>
      <c r="AD52" s="51"/>
      <c r="AE52" s="51"/>
    </row>
    <row r="53" spans="2:31" ht="34" customHeight="1">
      <c r="E53" s="220" t="s">
        <v>97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2"/>
      <c r="R53" s="235">
        <f>SUM(R48:T52)</f>
        <v>0</v>
      </c>
      <c r="S53" s="236"/>
      <c r="T53" s="236"/>
      <c r="U53" s="235">
        <f>SUM(U48:V52)</f>
        <v>0</v>
      </c>
      <c r="V53" s="237"/>
      <c r="W53" s="73">
        <f>SUM(W48:W52)</f>
        <v>0</v>
      </c>
      <c r="X53" s="78">
        <f>SUM(X48:X52)</f>
        <v>0</v>
      </c>
    </row>
  </sheetData>
  <sheetProtection sheet="1" objects="1" scenarios="1" selectLockedCells="1"/>
  <mergeCells count="146">
    <mergeCell ref="B2:B5"/>
    <mergeCell ref="E6:X6"/>
    <mergeCell ref="E7:X7"/>
    <mergeCell ref="B8:C12"/>
    <mergeCell ref="E8:H8"/>
    <mergeCell ref="I8:O8"/>
    <mergeCell ref="E9:H9"/>
    <mergeCell ref="I9:O9"/>
    <mergeCell ref="Q9:S9"/>
    <mergeCell ref="Q8:S8"/>
    <mergeCell ref="T8:V8"/>
    <mergeCell ref="W8:X8"/>
    <mergeCell ref="W9:X9"/>
    <mergeCell ref="T9:V9"/>
    <mergeCell ref="E11:H12"/>
    <mergeCell ref="I11:O12"/>
    <mergeCell ref="Q11:X12"/>
    <mergeCell ref="E10:H10"/>
    <mergeCell ref="Q10:X10"/>
    <mergeCell ref="I10:O10"/>
    <mergeCell ref="E14:X14"/>
    <mergeCell ref="E15:F15"/>
    <mergeCell ref="G15:O15"/>
    <mergeCell ref="Q15:U15"/>
    <mergeCell ref="V15:W15"/>
    <mergeCell ref="G21:O21"/>
    <mergeCell ref="E23:F23"/>
    <mergeCell ref="G23:O23"/>
    <mergeCell ref="G19:O19"/>
    <mergeCell ref="Q19:U19"/>
    <mergeCell ref="V19:W19"/>
    <mergeCell ref="X16:X17"/>
    <mergeCell ref="E18:F18"/>
    <mergeCell ref="G18:O18"/>
    <mergeCell ref="Q18:U18"/>
    <mergeCell ref="E19:F19"/>
    <mergeCell ref="V18:W18"/>
    <mergeCell ref="Q16:U17"/>
    <mergeCell ref="V16:W17"/>
    <mergeCell ref="G22:O22"/>
    <mergeCell ref="Q22:U22"/>
    <mergeCell ref="V22:W22"/>
    <mergeCell ref="Q21:U21"/>
    <mergeCell ref="V21:W21"/>
    <mergeCell ref="B16:C43"/>
    <mergeCell ref="E16:F17"/>
    <mergeCell ref="G16:O17"/>
    <mergeCell ref="P16:P17"/>
    <mergeCell ref="E21:F21"/>
    <mergeCell ref="E24:F24"/>
    <mergeCell ref="G24:O24"/>
    <mergeCell ref="Q25:U25"/>
    <mergeCell ref="V25:W25"/>
    <mergeCell ref="Q24:U24"/>
    <mergeCell ref="V24:W24"/>
    <mergeCell ref="G20:O20"/>
    <mergeCell ref="Q20:U20"/>
    <mergeCell ref="V20:W20"/>
    <mergeCell ref="E27:F27"/>
    <mergeCell ref="Q26:U26"/>
    <mergeCell ref="V26:W26"/>
    <mergeCell ref="Q23:U23"/>
    <mergeCell ref="V23:W23"/>
    <mergeCell ref="E25:F25"/>
    <mergeCell ref="G25:O25"/>
    <mergeCell ref="E26:F26"/>
    <mergeCell ref="G26:O26"/>
    <mergeCell ref="E22:F22"/>
    <mergeCell ref="E20:F20"/>
    <mergeCell ref="E28:W28"/>
    <mergeCell ref="G27:O27"/>
    <mergeCell ref="Q27:U27"/>
    <mergeCell ref="V27:W27"/>
    <mergeCell ref="E29:X29"/>
    <mergeCell ref="E32:F32"/>
    <mergeCell ref="G32:O32"/>
    <mergeCell ref="Q32:U32"/>
    <mergeCell ref="Q31:U31"/>
    <mergeCell ref="V31:W31"/>
    <mergeCell ref="V32:W32"/>
    <mergeCell ref="E30:X30"/>
    <mergeCell ref="E31:F31"/>
    <mergeCell ref="G31:O31"/>
    <mergeCell ref="E34:F34"/>
    <mergeCell ref="G34:O34"/>
    <mergeCell ref="Q34:U34"/>
    <mergeCell ref="V34:W34"/>
    <mergeCell ref="E33:F33"/>
    <mergeCell ref="G33:O33"/>
    <mergeCell ref="Q33:U33"/>
    <mergeCell ref="V33:W33"/>
    <mergeCell ref="E36:F36"/>
    <mergeCell ref="G36:O36"/>
    <mergeCell ref="Q36:U36"/>
    <mergeCell ref="V36:W36"/>
    <mergeCell ref="E35:F35"/>
    <mergeCell ref="G35:O35"/>
    <mergeCell ref="Q35:U35"/>
    <mergeCell ref="V35:W35"/>
    <mergeCell ref="E38:F38"/>
    <mergeCell ref="G38:O38"/>
    <mergeCell ref="Q38:U38"/>
    <mergeCell ref="V38:W38"/>
    <mergeCell ref="E37:F37"/>
    <mergeCell ref="G37:O37"/>
    <mergeCell ref="Q37:U37"/>
    <mergeCell ref="V37:W37"/>
    <mergeCell ref="E41:F41"/>
    <mergeCell ref="G41:O41"/>
    <mergeCell ref="Q41:U41"/>
    <mergeCell ref="V41:W41"/>
    <mergeCell ref="E40:F40"/>
    <mergeCell ref="G40:O40"/>
    <mergeCell ref="Q40:U40"/>
    <mergeCell ref="V40:W40"/>
    <mergeCell ref="E39:F39"/>
    <mergeCell ref="G39:O39"/>
    <mergeCell ref="Q39:U39"/>
    <mergeCell ref="V39:W39"/>
    <mergeCell ref="E48:Q48"/>
    <mergeCell ref="E49:Q49"/>
    <mergeCell ref="E42:W42"/>
    <mergeCell ref="E43:X43"/>
    <mergeCell ref="E44:X44"/>
    <mergeCell ref="W45:W46"/>
    <mergeCell ref="X45:X46"/>
    <mergeCell ref="E45:V46"/>
    <mergeCell ref="E47:Q47"/>
    <mergeCell ref="R48:T48"/>
    <mergeCell ref="R49:T49"/>
    <mergeCell ref="U48:V48"/>
    <mergeCell ref="U49:V49"/>
    <mergeCell ref="R47:T47"/>
    <mergeCell ref="U47:V47"/>
    <mergeCell ref="E53:Q53"/>
    <mergeCell ref="E52:Q52"/>
    <mergeCell ref="E50:Q50"/>
    <mergeCell ref="E51:Q51"/>
    <mergeCell ref="R50:T50"/>
    <mergeCell ref="R51:T51"/>
    <mergeCell ref="R52:T52"/>
    <mergeCell ref="U50:V50"/>
    <mergeCell ref="U51:V51"/>
    <mergeCell ref="U52:V52"/>
    <mergeCell ref="R53:T53"/>
    <mergeCell ref="U53:V53"/>
  </mergeCells>
  <phoneticPr fontId="20" type="noConversion"/>
  <pageMargins left="0.26" right="0.27" top="0.17" bottom="0" header="0.17" footer="0.17"/>
  <pageSetup scale="78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1:Z79"/>
  <sheetViews>
    <sheetView showGridLines="0" showZeros="0" zoomScaleSheetLayoutView="100" workbookViewId="0">
      <selection activeCell="D22" sqref="D22:R22"/>
    </sheetView>
  </sheetViews>
  <sheetFormatPr baseColWidth="10" defaultColWidth="9.1640625" defaultRowHeight="12" x14ac:dyDescent="0"/>
  <cols>
    <col min="1" max="1" width="2.83203125" style="1" customWidth="1"/>
    <col min="2" max="2" width="21.33203125" style="1" customWidth="1"/>
    <col min="3" max="3" width="2.5" style="1" customWidth="1"/>
    <col min="4" max="4" width="7" style="2" customWidth="1"/>
    <col min="5" max="11" width="3.83203125" style="1" customWidth="1"/>
    <col min="12" max="12" width="3" style="1" customWidth="1"/>
    <col min="13" max="15" width="3.83203125" style="1" customWidth="1"/>
    <col min="16" max="16" width="1.83203125" style="1" customWidth="1"/>
    <col min="17" max="17" width="2.83203125" style="3" customWidth="1"/>
    <col min="18" max="18" width="0.5" style="3" customWidth="1"/>
    <col min="19" max="19" width="5.33203125" style="3" customWidth="1"/>
    <col min="20" max="20" width="3.83203125" style="3" customWidth="1"/>
    <col min="21" max="21" width="5" style="3" customWidth="1"/>
    <col min="22" max="22" width="21.1640625" style="1" customWidth="1"/>
    <col min="23" max="23" width="6.33203125" style="1" customWidth="1"/>
    <col min="24" max="24" width="25.1640625" style="1" customWidth="1"/>
    <col min="25" max="25" width="3.83203125" style="1" customWidth="1"/>
    <col min="26" max="16384" width="9.1640625" style="1"/>
  </cols>
  <sheetData>
    <row r="1" spans="2:26" ht="13" thickBot="1"/>
    <row r="2" spans="2:26" ht="11.25" customHeight="1">
      <c r="B2" s="191" t="s">
        <v>17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5"/>
      <c r="W2" s="30"/>
      <c r="X2" s="30"/>
    </row>
    <row r="3" spans="2:26" ht="11.25" customHeight="1">
      <c r="B3" s="192"/>
      <c r="D3" s="4" t="str">
        <f>'425.S'!D3</f>
        <v>Northern California indian Development Council, Inc.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5"/>
      <c r="W3" s="5"/>
      <c r="X3" s="5"/>
    </row>
    <row r="4" spans="2:26" ht="11.25" customHeight="1">
      <c r="B4" s="192"/>
      <c r="D4" s="4" t="s">
        <v>45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5"/>
      <c r="W4" s="5"/>
      <c r="X4" s="5"/>
    </row>
    <row r="5" spans="2:26" ht="11.25" customHeight="1" thickBot="1">
      <c r="B5" s="193"/>
      <c r="D5" s="4" t="s">
        <v>105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5"/>
      <c r="W5" s="5"/>
      <c r="X5" s="5"/>
    </row>
    <row r="6" spans="2:26" ht="15" customHeight="1"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297" t="s">
        <v>68</v>
      </c>
      <c r="P6" s="297"/>
      <c r="Q6" s="297"/>
      <c r="R6" s="297"/>
      <c r="S6" s="297"/>
      <c r="T6" s="297"/>
      <c r="U6" s="297"/>
      <c r="V6" s="297"/>
      <c r="W6" s="5"/>
      <c r="X6" s="5"/>
    </row>
    <row r="7" spans="2:26" ht="15.75" customHeight="1" thickBot="1">
      <c r="D7" s="297" t="s">
        <v>46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</row>
    <row r="8" spans="2:26" s="2" customFormat="1" ht="12.75" customHeight="1">
      <c r="B8" s="205" t="s">
        <v>18</v>
      </c>
      <c r="D8" s="305" t="s">
        <v>69</v>
      </c>
      <c r="E8" s="361"/>
      <c r="F8" s="361"/>
      <c r="G8" s="361"/>
      <c r="H8" s="250">
        <f>'425.S'!F8</f>
        <v>0</v>
      </c>
      <c r="I8" s="250"/>
      <c r="J8" s="250"/>
      <c r="K8" s="250"/>
      <c r="L8" s="250"/>
      <c r="M8" s="250"/>
      <c r="N8" s="250"/>
      <c r="O8" s="250"/>
      <c r="P8" s="250"/>
      <c r="Q8" s="250"/>
      <c r="R8" s="307" t="s">
        <v>70</v>
      </c>
      <c r="S8" s="361"/>
      <c r="T8" s="361"/>
      <c r="U8" s="361"/>
      <c r="V8" s="396">
        <f>'425.S'!U8</f>
        <v>0</v>
      </c>
      <c r="W8" s="358" t="s">
        <v>29</v>
      </c>
      <c r="X8" s="359"/>
      <c r="Y8" s="8"/>
      <c r="Z8" s="8"/>
    </row>
    <row r="9" spans="2:26" s="2" customFormat="1" ht="17" customHeight="1">
      <c r="B9" s="206"/>
      <c r="D9" s="362"/>
      <c r="E9" s="363"/>
      <c r="F9" s="363"/>
      <c r="G9" s="36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362"/>
      <c r="S9" s="363"/>
      <c r="T9" s="363"/>
      <c r="U9" s="363"/>
      <c r="V9" s="397"/>
      <c r="W9" s="62"/>
      <c r="X9" s="103">
        <f>'425.S'!AA8</f>
        <v>0</v>
      </c>
      <c r="Y9" s="8"/>
      <c r="Z9" s="8"/>
    </row>
    <row r="10" spans="2:26" s="2" customFormat="1" ht="14" customHeight="1">
      <c r="B10" s="206"/>
      <c r="D10" s="305" t="s">
        <v>71</v>
      </c>
      <c r="E10" s="361"/>
      <c r="F10" s="361"/>
      <c r="G10" s="361"/>
      <c r="H10" s="250">
        <f>'425.S'!F9</f>
        <v>0</v>
      </c>
      <c r="I10" s="250"/>
      <c r="J10" s="250"/>
      <c r="K10" s="250"/>
      <c r="L10" s="250"/>
      <c r="M10" s="250"/>
      <c r="N10" s="250"/>
      <c r="O10" s="250"/>
      <c r="P10" s="250"/>
      <c r="Q10" s="250"/>
      <c r="R10" s="305" t="s">
        <v>72</v>
      </c>
      <c r="S10" s="361"/>
      <c r="T10" s="361"/>
      <c r="U10" s="361"/>
      <c r="V10" s="364">
        <f>'425.S'!U9</f>
        <v>0</v>
      </c>
      <c r="W10" s="358" t="s">
        <v>73</v>
      </c>
      <c r="X10" s="359"/>
    </row>
    <row r="11" spans="2:26" s="2" customFormat="1" ht="23" customHeight="1">
      <c r="B11" s="206"/>
      <c r="D11" s="362"/>
      <c r="E11" s="363"/>
      <c r="F11" s="363"/>
      <c r="G11" s="363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362"/>
      <c r="S11" s="363"/>
      <c r="T11" s="363"/>
      <c r="U11" s="363"/>
      <c r="V11" s="365"/>
      <c r="W11" s="62"/>
      <c r="X11" s="104">
        <f>'425.S'!AA9</f>
        <v>0</v>
      </c>
    </row>
    <row r="12" spans="2:26" s="2" customFormat="1" ht="14.5" customHeight="1">
      <c r="B12" s="206"/>
      <c r="D12" s="305" t="s">
        <v>74</v>
      </c>
      <c r="E12" s="361"/>
      <c r="F12" s="361"/>
      <c r="G12" s="361"/>
      <c r="H12" s="398">
        <f>'425.S'!F10</f>
        <v>0</v>
      </c>
      <c r="I12" s="398"/>
      <c r="J12" s="398"/>
      <c r="K12" s="398"/>
      <c r="L12" s="398"/>
      <c r="M12" s="398"/>
      <c r="N12" s="398"/>
      <c r="O12" s="398"/>
      <c r="P12" s="398"/>
      <c r="Q12" s="399"/>
      <c r="R12" s="391" t="s">
        <v>75</v>
      </c>
      <c r="S12" s="392"/>
      <c r="T12" s="392"/>
      <c r="U12" s="392"/>
      <c r="V12" s="320">
        <f>'425.S'!U10</f>
        <v>0</v>
      </c>
      <c r="W12" s="387"/>
      <c r="X12" s="387"/>
    </row>
    <row r="13" spans="2:26" s="2" customFormat="1" ht="14.5" customHeight="1">
      <c r="B13" s="206"/>
      <c r="D13" s="362"/>
      <c r="E13" s="363"/>
      <c r="F13" s="363"/>
      <c r="G13" s="363"/>
      <c r="H13" s="400"/>
      <c r="I13" s="400"/>
      <c r="J13" s="400"/>
      <c r="K13" s="400"/>
      <c r="L13" s="400"/>
      <c r="M13" s="400"/>
      <c r="N13" s="400"/>
      <c r="O13" s="400"/>
      <c r="P13" s="400"/>
      <c r="Q13" s="401"/>
      <c r="R13" s="393"/>
      <c r="S13" s="394"/>
      <c r="T13" s="394"/>
      <c r="U13" s="394"/>
      <c r="V13" s="388"/>
      <c r="W13" s="388"/>
      <c r="X13" s="388"/>
    </row>
    <row r="14" spans="2:26" s="2" customFormat="1" ht="14.5" customHeight="1">
      <c r="B14" s="206"/>
      <c r="D14" s="305" t="s">
        <v>76</v>
      </c>
      <c r="E14" s="361"/>
      <c r="F14" s="361"/>
      <c r="G14" s="361"/>
      <c r="H14" s="314">
        <f>'425.S'!F11</f>
        <v>0</v>
      </c>
      <c r="I14" s="314"/>
      <c r="J14" s="314"/>
      <c r="K14" s="314"/>
      <c r="L14" s="314"/>
      <c r="M14" s="314"/>
      <c r="N14" s="314"/>
      <c r="O14" s="314"/>
      <c r="P14" s="314"/>
      <c r="Q14" s="315"/>
      <c r="R14" s="305" t="s">
        <v>5</v>
      </c>
      <c r="S14" s="306"/>
      <c r="T14" s="306"/>
      <c r="U14" s="306"/>
      <c r="V14" s="402">
        <f>'425.S'!U11</f>
        <v>0</v>
      </c>
      <c r="W14" s="403"/>
      <c r="X14" s="403"/>
    </row>
    <row r="15" spans="2:26" s="2" customFormat="1" ht="14.5" customHeight="1" thickBot="1">
      <c r="B15" s="395"/>
      <c r="D15" s="362"/>
      <c r="E15" s="363"/>
      <c r="F15" s="363"/>
      <c r="G15" s="363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389"/>
      <c r="S15" s="390"/>
      <c r="T15" s="390"/>
      <c r="U15" s="390"/>
      <c r="V15" s="404"/>
      <c r="W15" s="404"/>
      <c r="X15" s="404"/>
    </row>
    <row r="16" spans="2:26" s="2" customFormat="1" ht="0.75" customHeight="1">
      <c r="D16" s="376" t="s">
        <v>14</v>
      </c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</row>
    <row r="17" spans="4:25" s="2" customFormat="1" ht="15.75" customHeight="1"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</row>
    <row r="18" spans="4:25" s="10" customFormat="1" ht="15.75" customHeight="1">
      <c r="D18" s="367" t="s">
        <v>83</v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9"/>
      <c r="S18" s="379" t="s">
        <v>47</v>
      </c>
      <c r="T18" s="380"/>
      <c r="U18" s="380"/>
      <c r="V18" s="380"/>
      <c r="W18" s="380"/>
      <c r="X18" s="380"/>
      <c r="Y18" s="17"/>
    </row>
    <row r="19" spans="4:25" s="2" customFormat="1" ht="15.75" customHeight="1">
      <c r="D19" s="370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2"/>
      <c r="S19" s="381" t="s">
        <v>15</v>
      </c>
      <c r="T19" s="382"/>
      <c r="U19" s="382"/>
      <c r="V19" s="382"/>
      <c r="W19" s="247" t="s">
        <v>16</v>
      </c>
      <c r="X19" s="385"/>
      <c r="Y19" s="17"/>
    </row>
    <row r="20" spans="4:25" s="2" customFormat="1" ht="36" customHeight="1"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5"/>
      <c r="S20" s="383"/>
      <c r="T20" s="384"/>
      <c r="U20" s="384"/>
      <c r="V20" s="384"/>
      <c r="W20" s="248"/>
      <c r="X20" s="386"/>
      <c r="Y20" s="18"/>
    </row>
    <row r="21" spans="4:25" s="19" customFormat="1" ht="32.5" customHeight="1">
      <c r="D21" s="366" t="s">
        <v>28</v>
      </c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60"/>
      <c r="S21" s="31">
        <v>3</v>
      </c>
      <c r="T21" s="323" t="s">
        <v>84</v>
      </c>
      <c r="U21" s="324"/>
      <c r="V21" s="324"/>
      <c r="W21" s="27">
        <v>3</v>
      </c>
      <c r="X21" s="64" t="s">
        <v>85</v>
      </c>
      <c r="Y21" s="20"/>
    </row>
    <row r="22" spans="4:25" s="19" customFormat="1" ht="42" customHeight="1">
      <c r="D22" s="355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7"/>
      <c r="S22" s="122"/>
      <c r="T22" s="123"/>
      <c r="U22" s="123"/>
      <c r="V22" s="88"/>
      <c r="W22" s="124"/>
      <c r="X22" s="68"/>
      <c r="Y22" s="20"/>
    </row>
    <row r="23" spans="4:25" s="19" customFormat="1" ht="32.5" customHeight="1">
      <c r="D23" s="358" t="s">
        <v>22</v>
      </c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0"/>
      <c r="S23" s="32">
        <v>4</v>
      </c>
      <c r="T23" s="323" t="s">
        <v>86</v>
      </c>
      <c r="U23" s="324"/>
      <c r="V23" s="324"/>
      <c r="W23" s="33">
        <v>4</v>
      </c>
      <c r="X23" s="63" t="s">
        <v>87</v>
      </c>
      <c r="Y23" s="20"/>
    </row>
    <row r="24" spans="4:25" s="19" customFormat="1" ht="42" customHeight="1"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124"/>
      <c r="T24" s="125"/>
      <c r="U24" s="125"/>
      <c r="V24" s="71"/>
      <c r="W24" s="124"/>
      <c r="X24" s="71"/>
      <c r="Y24" s="20"/>
    </row>
    <row r="25" spans="4:25" s="19" customFormat="1" ht="32.5" customHeight="1">
      <c r="D25" s="358" t="s">
        <v>34</v>
      </c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60"/>
      <c r="S25" s="34">
        <v>5</v>
      </c>
      <c r="T25" s="323" t="s">
        <v>88</v>
      </c>
      <c r="U25" s="324"/>
      <c r="V25" s="324"/>
      <c r="W25" s="34">
        <v>5</v>
      </c>
      <c r="X25" s="63" t="s">
        <v>89</v>
      </c>
      <c r="Y25" s="20"/>
    </row>
    <row r="26" spans="4:25" s="19" customFormat="1" ht="42" customHeight="1">
      <c r="D26" s="355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7"/>
      <c r="S26" s="111"/>
      <c r="T26" s="126"/>
      <c r="U26" s="126"/>
      <c r="V26" s="69"/>
      <c r="W26" s="111"/>
      <c r="X26" s="69"/>
      <c r="Y26" s="20"/>
    </row>
    <row r="27" spans="4:25" s="19" customFormat="1" ht="32.5" customHeight="1">
      <c r="D27" s="358" t="s">
        <v>23</v>
      </c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60"/>
      <c r="S27" s="32">
        <v>6</v>
      </c>
      <c r="T27" s="323" t="s">
        <v>90</v>
      </c>
      <c r="U27" s="324"/>
      <c r="V27" s="324"/>
      <c r="W27" s="27">
        <v>6</v>
      </c>
      <c r="X27" s="64" t="s">
        <v>91</v>
      </c>
      <c r="Y27" s="20"/>
    </row>
    <row r="28" spans="4:25" s="19" customFormat="1" ht="42" customHeight="1">
      <c r="D28" s="355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7"/>
      <c r="S28" s="111"/>
      <c r="T28" s="126"/>
      <c r="U28" s="126"/>
      <c r="V28" s="69"/>
      <c r="W28" s="111"/>
      <c r="X28" s="70"/>
      <c r="Y28" s="20"/>
    </row>
    <row r="29" spans="4:25" s="19" customFormat="1" ht="24.75" customHeight="1">
      <c r="D29" s="339" t="s">
        <v>38</v>
      </c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1"/>
      <c r="S29" s="325" t="s">
        <v>35</v>
      </c>
      <c r="T29" s="326"/>
      <c r="U29" s="326"/>
      <c r="V29" s="326"/>
      <c r="W29" s="325" t="s">
        <v>36</v>
      </c>
      <c r="X29" s="326"/>
      <c r="Y29" s="20"/>
    </row>
    <row r="30" spans="4:25" s="19" customFormat="1" ht="16.5" customHeight="1">
      <c r="D30" s="53" t="s">
        <v>39</v>
      </c>
      <c r="E30" s="350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2"/>
      <c r="R30" s="98"/>
      <c r="S30" s="113"/>
      <c r="T30" s="116"/>
      <c r="U30" s="116"/>
      <c r="V30" s="116"/>
      <c r="W30" s="121"/>
      <c r="X30" s="116"/>
      <c r="Y30" s="20"/>
    </row>
    <row r="31" spans="4:25" s="19" customFormat="1" ht="42" customHeight="1">
      <c r="D31" s="342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4"/>
      <c r="S31" s="117"/>
      <c r="T31" s="118"/>
      <c r="U31" s="118"/>
      <c r="V31" s="65"/>
      <c r="W31" s="117"/>
      <c r="X31" s="65"/>
      <c r="Y31" s="20"/>
    </row>
    <row r="32" spans="4:25" s="19" customFormat="1" ht="14.25" customHeight="1">
      <c r="D32" s="96" t="s">
        <v>40</v>
      </c>
      <c r="E32" s="347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97"/>
      <c r="S32" s="127"/>
      <c r="T32" s="116"/>
      <c r="U32" s="116"/>
      <c r="V32" s="116"/>
      <c r="W32" s="121"/>
      <c r="X32" s="116"/>
      <c r="Y32" s="20"/>
    </row>
    <row r="33" spans="4:25" s="19" customFormat="1" ht="42.5" customHeight="1">
      <c r="D33" s="336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6"/>
      <c r="S33" s="117"/>
      <c r="T33" s="118"/>
      <c r="U33" s="118"/>
      <c r="V33" s="65"/>
      <c r="W33" s="117"/>
      <c r="X33" s="65"/>
      <c r="Y33" s="20"/>
    </row>
    <row r="34" spans="4:25" s="21" customFormat="1" ht="16.5" customHeight="1">
      <c r="D34" s="54" t="s">
        <v>41</v>
      </c>
      <c r="E34" s="347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9"/>
      <c r="R34" s="97"/>
      <c r="S34" s="113"/>
      <c r="T34" s="116"/>
      <c r="U34" s="116"/>
      <c r="V34" s="116"/>
      <c r="W34" s="121"/>
      <c r="X34" s="116"/>
      <c r="Y34" s="20"/>
    </row>
    <row r="35" spans="4:25" s="21" customFormat="1" ht="42" customHeight="1">
      <c r="D35" s="336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8"/>
      <c r="S35" s="117"/>
      <c r="T35" s="118"/>
      <c r="U35" s="118"/>
      <c r="V35" s="65"/>
      <c r="W35" s="117"/>
      <c r="X35" s="65"/>
      <c r="Y35" s="20"/>
    </row>
    <row r="36" spans="4:25" s="21" customFormat="1" ht="14.25" customHeight="1">
      <c r="D36" s="54" t="s">
        <v>42</v>
      </c>
      <c r="E36" s="347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9"/>
      <c r="R36" s="52"/>
      <c r="S36" s="113"/>
      <c r="T36" s="116"/>
      <c r="U36" s="116"/>
      <c r="V36" s="116"/>
      <c r="W36" s="121"/>
      <c r="X36" s="116"/>
      <c r="Y36" s="20"/>
    </row>
    <row r="37" spans="4:25" s="21" customFormat="1" ht="42.5" customHeight="1" thickBot="1">
      <c r="D37" s="333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5"/>
      <c r="S37" s="119"/>
      <c r="T37" s="120"/>
      <c r="U37" s="120"/>
      <c r="V37" s="66"/>
      <c r="W37" s="119"/>
      <c r="X37" s="66"/>
      <c r="Y37" s="20"/>
    </row>
    <row r="38" spans="4:25" ht="32.5" customHeight="1">
      <c r="D38" s="327" t="s">
        <v>24</v>
      </c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9"/>
      <c r="S38" s="59">
        <v>7</v>
      </c>
      <c r="T38" s="353" t="s">
        <v>92</v>
      </c>
      <c r="U38" s="354"/>
      <c r="V38" s="354"/>
      <c r="W38" s="59">
        <v>7</v>
      </c>
      <c r="X38" s="67" t="s">
        <v>93</v>
      </c>
      <c r="Y38" s="22"/>
    </row>
    <row r="39" spans="4:25" ht="42" customHeight="1" thickBot="1">
      <c r="D39" s="330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2"/>
      <c r="S39" s="89"/>
      <c r="T39" s="90"/>
      <c r="U39" s="90"/>
      <c r="V39" s="72">
        <f>V31+V33+V35+V37</f>
        <v>0</v>
      </c>
      <c r="W39" s="89"/>
      <c r="X39" s="72">
        <f>X31+X33+X35+X37</f>
        <v>0</v>
      </c>
      <c r="Y39" s="22"/>
    </row>
    <row r="40" spans="4:25" ht="21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4:25" ht="21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4:25" ht="21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4:25" ht="21.75" customHeight="1"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2"/>
      <c r="W43" s="12"/>
      <c r="X43" s="12"/>
    </row>
    <row r="44" spans="4:25" ht="21.75" customHeight="1"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2"/>
      <c r="W44" s="12"/>
      <c r="X44" s="12"/>
    </row>
    <row r="45" spans="4:25" ht="21.75" customHeight="1"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2"/>
      <c r="W45" s="12"/>
      <c r="X45" s="12"/>
    </row>
    <row r="46" spans="4:25" ht="21.75" customHeight="1"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2"/>
      <c r="W46" s="12"/>
      <c r="X46" s="12"/>
    </row>
    <row r="47" spans="4:25" ht="21.75" customHeight="1"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2"/>
      <c r="W47" s="12"/>
      <c r="X47" s="12"/>
    </row>
    <row r="48" spans="4:25" ht="21.75" customHeight="1"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2"/>
      <c r="W48" s="12"/>
      <c r="X48" s="12"/>
    </row>
    <row r="49" spans="4:24" ht="21.75" customHeight="1"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2"/>
      <c r="W49" s="12"/>
      <c r="X49" s="12"/>
    </row>
    <row r="50" spans="4:24" ht="21.75" customHeight="1">
      <c r="D50" s="1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2"/>
      <c r="W50" s="12"/>
      <c r="X50" s="12"/>
    </row>
    <row r="51" spans="4:24" ht="21.75" customHeight="1">
      <c r="D51" s="1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2"/>
      <c r="W51" s="12"/>
      <c r="X51" s="12"/>
    </row>
    <row r="52" spans="4:24" ht="21.75" customHeight="1"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2"/>
      <c r="W52" s="12"/>
      <c r="X52" s="12"/>
    </row>
    <row r="53" spans="4:24" ht="21.75" customHeight="1"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3"/>
      <c r="V53" s="12"/>
      <c r="W53" s="12"/>
      <c r="X53" s="12"/>
    </row>
    <row r="54" spans="4:24" ht="21.75" customHeight="1"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2"/>
      <c r="W54" s="12"/>
      <c r="X54" s="12"/>
    </row>
    <row r="55" spans="4:24" ht="21.75" customHeight="1"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2"/>
      <c r="W55" s="12"/>
      <c r="X55" s="12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2"/>
      <c r="W56" s="12"/>
      <c r="X56" s="12"/>
    </row>
    <row r="57" spans="4:24"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2"/>
      <c r="W57" s="12"/>
      <c r="X57" s="12"/>
    </row>
    <row r="58" spans="4:24"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2"/>
      <c r="W58" s="12"/>
      <c r="X58" s="12"/>
    </row>
    <row r="59" spans="4:24"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2"/>
      <c r="W59" s="12"/>
      <c r="X59" s="12"/>
    </row>
    <row r="60" spans="4:24"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2"/>
      <c r="W60" s="12"/>
      <c r="X60" s="12"/>
    </row>
    <row r="61" spans="4:24"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2"/>
      <c r="W61" s="12"/>
      <c r="X61" s="12"/>
    </row>
    <row r="62" spans="4:24"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2"/>
      <c r="W62" s="12"/>
      <c r="X62" s="12"/>
    </row>
    <row r="63" spans="4:24"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3"/>
      <c r="V63" s="12"/>
      <c r="W63" s="12"/>
      <c r="X63" s="12"/>
    </row>
    <row r="64" spans="4:24"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3"/>
      <c r="V64" s="12"/>
      <c r="W64" s="12"/>
      <c r="X64" s="12"/>
    </row>
    <row r="65" spans="4:24"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2"/>
      <c r="W65" s="12"/>
      <c r="X65" s="12"/>
    </row>
    <row r="66" spans="4:24"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2"/>
      <c r="W66" s="12"/>
      <c r="X66" s="12"/>
    </row>
    <row r="67" spans="4:24">
      <c r="D67" s="1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3"/>
      <c r="V67" s="12"/>
      <c r="W67" s="12"/>
      <c r="X67" s="12"/>
    </row>
    <row r="68" spans="4:24"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2"/>
      <c r="W68" s="12"/>
      <c r="X68" s="12"/>
    </row>
    <row r="69" spans="4:24">
      <c r="D69" s="1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3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3"/>
      <c r="S70" s="13"/>
      <c r="T70" s="13"/>
      <c r="U70" s="13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3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2"/>
      <c r="W79" s="12"/>
      <c r="X79" s="12"/>
    </row>
  </sheetData>
  <sheetProtection sheet="1" objects="1" scenarios="1" selectLockedCells="1"/>
  <mergeCells count="52">
    <mergeCell ref="B2:B5"/>
    <mergeCell ref="B8:B15"/>
    <mergeCell ref="D7:X7"/>
    <mergeCell ref="H8:Q9"/>
    <mergeCell ref="V8:V9"/>
    <mergeCell ref="H12:Q13"/>
    <mergeCell ref="D12:G13"/>
    <mergeCell ref="V14:X15"/>
    <mergeCell ref="W8:X8"/>
    <mergeCell ref="W10:X10"/>
    <mergeCell ref="O6:V6"/>
    <mergeCell ref="D10:G11"/>
    <mergeCell ref="H10:Q11"/>
    <mergeCell ref="T21:V21"/>
    <mergeCell ref="R8:U9"/>
    <mergeCell ref="V10:V11"/>
    <mergeCell ref="R10:U11"/>
    <mergeCell ref="D21:R21"/>
    <mergeCell ref="D18:R20"/>
    <mergeCell ref="D16:X17"/>
    <mergeCell ref="S18:X18"/>
    <mergeCell ref="S19:V20"/>
    <mergeCell ref="W19:X20"/>
    <mergeCell ref="D8:G9"/>
    <mergeCell ref="V12:X13"/>
    <mergeCell ref="D14:G15"/>
    <mergeCell ref="H14:Q15"/>
    <mergeCell ref="R14:U15"/>
    <mergeCell ref="R12:U13"/>
    <mergeCell ref="D22:R22"/>
    <mergeCell ref="D24:R24"/>
    <mergeCell ref="D25:R25"/>
    <mergeCell ref="D26:R26"/>
    <mergeCell ref="D28:R28"/>
    <mergeCell ref="D23:R23"/>
    <mergeCell ref="D27:R27"/>
    <mergeCell ref="T23:V23"/>
    <mergeCell ref="W29:X29"/>
    <mergeCell ref="S29:V29"/>
    <mergeCell ref="T25:V25"/>
    <mergeCell ref="D38:R39"/>
    <mergeCell ref="D37:R37"/>
    <mergeCell ref="D35:R35"/>
    <mergeCell ref="D29:R29"/>
    <mergeCell ref="D31:R31"/>
    <mergeCell ref="D33:R33"/>
    <mergeCell ref="E32:Q32"/>
    <mergeCell ref="E34:Q34"/>
    <mergeCell ref="E36:Q36"/>
    <mergeCell ref="E30:Q30"/>
    <mergeCell ref="T27:V27"/>
    <mergeCell ref="T38:V38"/>
  </mergeCells>
  <phoneticPr fontId="0" type="noConversion"/>
  <printOptions horizontalCentered="1"/>
  <pageMargins left="0" right="0" top="0.3" bottom="0" header="0.5" footer="0.18"/>
  <pageSetup scale="7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B1:Y92"/>
  <sheetViews>
    <sheetView showGridLines="0" showZeros="0" zoomScaleSheetLayoutView="100" workbookViewId="0">
      <selection activeCell="D14" sqref="D14:V14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22.5" style="2" customWidth="1"/>
    <col min="5" max="9" width="3.83203125" style="1" customWidth="1"/>
    <col min="10" max="10" width="2.33203125" style="1" customWidth="1"/>
    <col min="11" max="11" width="3.16406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5.5" style="1" customWidth="1"/>
    <col min="23" max="23" width="11.5" style="1" customWidth="1"/>
    <col min="24" max="24" width="16.33203125" style="1" customWidth="1"/>
    <col min="25" max="25" width="2.5" style="1" customWidth="1"/>
    <col min="26" max="26" width="9.1640625" style="1" customWidth="1"/>
    <col min="27" max="16384" width="9.1640625" style="1"/>
  </cols>
  <sheetData>
    <row r="1" spans="2:25" ht="24.75" customHeight="1" thickBot="1"/>
    <row r="2" spans="2:25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5" ht="11.25" customHeight="1">
      <c r="B3" s="192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5" ht="11.25" customHeight="1">
      <c r="B4" s="192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5" ht="16" thickBot="1">
      <c r="B5" s="193"/>
      <c r="C5" s="35"/>
      <c r="D5" s="23" t="s">
        <v>106</v>
      </c>
      <c r="E5" s="24"/>
      <c r="F5" s="24"/>
      <c r="G5" s="24"/>
      <c r="H5" s="24"/>
      <c r="I5" s="297" t="s">
        <v>68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43"/>
      <c r="W5" s="43"/>
      <c r="X5" s="24"/>
    </row>
    <row r="6" spans="2:25" ht="16" thickBot="1">
      <c r="B6" s="57"/>
      <c r="C6" s="35"/>
      <c r="D6" s="408" t="s">
        <v>55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</row>
    <row r="7" spans="2:25" s="7" customFormat="1" ht="0.75" customHeight="1" thickBot="1"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</row>
    <row r="8" spans="2:25" s="2" customFormat="1" ht="27" customHeight="1">
      <c r="B8" s="205" t="s">
        <v>62</v>
      </c>
      <c r="C8" s="36"/>
      <c r="D8" s="55" t="s">
        <v>69</v>
      </c>
      <c r="E8" s="409">
        <f>'425.S'!F8</f>
        <v>0</v>
      </c>
      <c r="F8" s="410"/>
      <c r="G8" s="410"/>
      <c r="H8" s="410"/>
      <c r="I8" s="410"/>
      <c r="J8" s="410"/>
      <c r="K8" s="410"/>
      <c r="L8" s="410"/>
      <c r="M8" s="411"/>
      <c r="N8" s="141" t="s">
        <v>70</v>
      </c>
      <c r="O8" s="197"/>
      <c r="P8" s="197"/>
      <c r="Q8" s="197"/>
      <c r="R8" s="406">
        <f>'425.S'!U8</f>
        <v>0</v>
      </c>
      <c r="S8" s="142"/>
      <c r="T8" s="142"/>
      <c r="U8" s="142"/>
      <c r="V8" s="407"/>
      <c r="W8" s="80" t="s">
        <v>29</v>
      </c>
      <c r="X8" s="101">
        <f>'425.S'!AA8</f>
        <v>0</v>
      </c>
    </row>
    <row r="9" spans="2:25" s="2" customFormat="1" ht="27" customHeight="1">
      <c r="B9" s="206"/>
      <c r="C9" s="36"/>
      <c r="D9" s="56" t="s">
        <v>71</v>
      </c>
      <c r="E9" s="409">
        <f>'425.S'!F9</f>
        <v>0</v>
      </c>
      <c r="F9" s="410"/>
      <c r="G9" s="410"/>
      <c r="H9" s="410"/>
      <c r="I9" s="410"/>
      <c r="J9" s="410"/>
      <c r="K9" s="410"/>
      <c r="L9" s="410"/>
      <c r="M9" s="411"/>
      <c r="N9" s="141" t="s">
        <v>72</v>
      </c>
      <c r="O9" s="142"/>
      <c r="P9" s="142"/>
      <c r="Q9" s="142"/>
      <c r="R9" s="406">
        <f>'425.S'!U9</f>
        <v>0</v>
      </c>
      <c r="S9" s="137"/>
      <c r="T9" s="137"/>
      <c r="U9" s="137"/>
      <c r="V9" s="425"/>
      <c r="W9" s="79" t="s">
        <v>73</v>
      </c>
      <c r="X9" s="102">
        <f>'425.S'!AA9</f>
        <v>0</v>
      </c>
    </row>
    <row r="10" spans="2:25" s="2" customFormat="1" ht="27" customHeight="1">
      <c r="B10" s="206"/>
      <c r="C10" s="36"/>
      <c r="D10" s="56" t="s">
        <v>74</v>
      </c>
      <c r="E10" s="416">
        <f>'425.S'!F10</f>
        <v>0</v>
      </c>
      <c r="F10" s="417"/>
      <c r="G10" s="417"/>
      <c r="H10" s="417"/>
      <c r="I10" s="417"/>
      <c r="J10" s="417"/>
      <c r="K10" s="417"/>
      <c r="L10" s="417"/>
      <c r="M10" s="418"/>
      <c r="N10" s="136" t="s">
        <v>75</v>
      </c>
      <c r="O10" s="137"/>
      <c r="P10" s="137"/>
      <c r="Q10" s="137"/>
      <c r="R10" s="426">
        <f>'425.S'!U10</f>
        <v>0</v>
      </c>
      <c r="S10" s="427"/>
      <c r="T10" s="427"/>
      <c r="U10" s="427"/>
      <c r="V10" s="427"/>
      <c r="W10" s="427"/>
      <c r="X10" s="427"/>
    </row>
    <row r="11" spans="2:25" s="2" customFormat="1" ht="27" customHeight="1">
      <c r="B11" s="206"/>
      <c r="C11" s="36"/>
      <c r="D11" s="55" t="s">
        <v>76</v>
      </c>
      <c r="E11" s="419">
        <f>'425.S'!F11</f>
        <v>0</v>
      </c>
      <c r="F11" s="420"/>
      <c r="G11" s="420"/>
      <c r="H11" s="420"/>
      <c r="I11" s="420"/>
      <c r="J11" s="420"/>
      <c r="K11" s="420"/>
      <c r="L11" s="420"/>
      <c r="M11" s="421"/>
      <c r="N11" s="213" t="s">
        <v>19</v>
      </c>
      <c r="O11" s="207"/>
      <c r="P11" s="207"/>
      <c r="Q11" s="207"/>
      <c r="R11" s="415">
        <f>'425.S'!U11</f>
        <v>0</v>
      </c>
      <c r="S11" s="410"/>
      <c r="T11" s="410"/>
      <c r="U11" s="410"/>
      <c r="V11" s="410"/>
      <c r="W11" s="410"/>
      <c r="X11" s="410"/>
    </row>
    <row r="12" spans="2:25" s="9" customFormat="1" ht="13" customHeight="1" thickBot="1">
      <c r="B12" s="42"/>
      <c r="D12" s="422" t="s">
        <v>52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4"/>
      <c r="W12" s="91"/>
      <c r="X12" s="91" t="s">
        <v>53</v>
      </c>
      <c r="Y12" s="42"/>
    </row>
    <row r="13" spans="2:25" s="10" customFormat="1" ht="22" customHeight="1" thickBot="1">
      <c r="B13" s="42"/>
      <c r="D13" s="428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4"/>
      <c r="W13" s="111"/>
      <c r="X13" s="85"/>
      <c r="Y13" s="42"/>
    </row>
    <row r="14" spans="2:25" s="10" customFormat="1" ht="22" customHeight="1" thickBot="1">
      <c r="B14" s="42"/>
      <c r="D14" s="412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4"/>
      <c r="W14" s="112"/>
      <c r="X14" s="81"/>
      <c r="Y14" s="42"/>
    </row>
    <row r="15" spans="2:25" s="10" customFormat="1" ht="22" customHeight="1" thickBot="1">
      <c r="B15" s="42"/>
      <c r="D15" s="41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4"/>
      <c r="W15" s="112"/>
      <c r="X15" s="81"/>
      <c r="Y15" s="42"/>
    </row>
    <row r="16" spans="2:25" s="10" customFormat="1" ht="22" customHeight="1" thickBot="1">
      <c r="B16" s="42"/>
      <c r="D16" s="412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4"/>
      <c r="W16" s="112"/>
      <c r="X16" s="81"/>
      <c r="Y16" s="42"/>
    </row>
    <row r="17" spans="2:25" s="10" customFormat="1" ht="22" customHeight="1" thickBot="1">
      <c r="B17" s="42"/>
      <c r="D17" s="428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4"/>
      <c r="W17" s="112"/>
      <c r="X17" s="81"/>
      <c r="Y17" s="42"/>
    </row>
    <row r="18" spans="2:25" s="10" customFormat="1" ht="22" customHeight="1" thickBot="1">
      <c r="B18" s="42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4"/>
      <c r="W18" s="112"/>
      <c r="X18" s="81"/>
      <c r="Y18" s="42"/>
    </row>
    <row r="19" spans="2:25" s="10" customFormat="1" ht="22" customHeight="1" thickBot="1">
      <c r="B19" s="42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4"/>
      <c r="W19" s="112"/>
      <c r="X19" s="81"/>
      <c r="Y19" s="42"/>
    </row>
    <row r="20" spans="2:25" s="10" customFormat="1" ht="22" customHeight="1" thickBot="1">
      <c r="B20" s="42"/>
      <c r="D20" s="412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4"/>
      <c r="W20" s="112"/>
      <c r="X20" s="81"/>
      <c r="Y20" s="42"/>
    </row>
    <row r="21" spans="2:25" s="10" customFormat="1" ht="22" customHeight="1" thickBot="1">
      <c r="B21" s="42"/>
      <c r="D21" s="412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4"/>
      <c r="W21" s="112"/>
      <c r="X21" s="81"/>
      <c r="Y21" s="42"/>
    </row>
    <row r="22" spans="2:25" s="10" customFormat="1" ht="22" customHeight="1" thickBot="1">
      <c r="B22" s="42"/>
      <c r="D22" s="412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4"/>
      <c r="W22" s="112"/>
      <c r="X22" s="81"/>
      <c r="Y22" s="42"/>
    </row>
    <row r="23" spans="2:25" s="10" customFormat="1" ht="22" customHeight="1" thickBot="1">
      <c r="B23" s="42"/>
      <c r="D23" s="412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4"/>
      <c r="W23" s="112"/>
      <c r="X23" s="81"/>
      <c r="Y23" s="42"/>
    </row>
    <row r="24" spans="2:25" s="10" customFormat="1" ht="22" customHeight="1" thickBot="1">
      <c r="B24" s="42"/>
      <c r="D24" s="412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4"/>
      <c r="W24" s="112"/>
      <c r="X24" s="81"/>
      <c r="Y24" s="42"/>
    </row>
    <row r="25" spans="2:25" s="10" customFormat="1" ht="22" customHeight="1" thickBot="1">
      <c r="B25" s="42"/>
      <c r="D25" s="412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4"/>
      <c r="W25" s="112"/>
      <c r="X25" s="81"/>
      <c r="Y25" s="42"/>
    </row>
    <row r="26" spans="2:25" s="10" customFormat="1" ht="22" customHeight="1" thickBot="1">
      <c r="B26" s="42"/>
      <c r="D26" s="412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4"/>
      <c r="W26" s="112"/>
      <c r="X26" s="81"/>
      <c r="Y26" s="42"/>
    </row>
    <row r="27" spans="2:25" s="10" customFormat="1" ht="22" customHeight="1" thickBot="1">
      <c r="B27" s="42"/>
      <c r="D27" s="412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4"/>
      <c r="W27" s="112"/>
      <c r="X27" s="81"/>
      <c r="Y27" s="42"/>
    </row>
    <row r="28" spans="2:25" s="10" customFormat="1" ht="22" customHeight="1" thickBot="1">
      <c r="B28" s="42"/>
      <c r="D28" s="412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4"/>
      <c r="W28" s="112"/>
      <c r="X28" s="81"/>
      <c r="Y28" s="42"/>
    </row>
    <row r="29" spans="2:25" s="10" customFormat="1" ht="22" customHeight="1" thickBot="1">
      <c r="B29" s="42"/>
      <c r="D29" s="412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4"/>
      <c r="W29" s="112"/>
      <c r="X29" s="81"/>
      <c r="Y29" s="42"/>
    </row>
    <row r="30" spans="2:25" s="10" customFormat="1" ht="22" customHeight="1" thickBot="1">
      <c r="B30" s="42"/>
      <c r="D30" s="412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4"/>
      <c r="W30" s="112"/>
      <c r="X30" s="81"/>
      <c r="Y30" s="42"/>
    </row>
    <row r="31" spans="2:25" s="10" customFormat="1" ht="22" customHeight="1" thickBot="1">
      <c r="B31" s="42"/>
      <c r="D31" s="412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4"/>
      <c r="W31" s="112"/>
      <c r="X31" s="81"/>
      <c r="Y31" s="42"/>
    </row>
    <row r="32" spans="2:25" s="10" customFormat="1" ht="22" customHeight="1" thickBot="1">
      <c r="B32" s="42"/>
      <c r="D32" s="412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4"/>
      <c r="W32" s="112"/>
      <c r="X32" s="81"/>
      <c r="Y32" s="42"/>
    </row>
    <row r="33" spans="2:25" s="10" customFormat="1" ht="22" customHeight="1" thickBot="1">
      <c r="B33" s="42"/>
      <c r="D33" s="412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4"/>
      <c r="W33" s="112"/>
      <c r="X33" s="81"/>
      <c r="Y33" s="42"/>
    </row>
    <row r="34" spans="2:25" s="10" customFormat="1" ht="22" customHeight="1" thickBot="1">
      <c r="B34" s="42"/>
      <c r="D34" s="412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4"/>
      <c r="W34" s="112"/>
      <c r="X34" s="81"/>
      <c r="Y34" s="42"/>
    </row>
    <row r="35" spans="2:25" s="10" customFormat="1" ht="22" customHeight="1" thickBot="1">
      <c r="B35" s="42"/>
      <c r="D35" s="412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4"/>
      <c r="W35" s="112"/>
      <c r="X35" s="81"/>
      <c r="Y35" s="42"/>
    </row>
    <row r="36" spans="2:25" s="10" customFormat="1" ht="22" customHeight="1" thickBot="1">
      <c r="B36" s="42"/>
      <c r="D36" s="412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4"/>
      <c r="W36" s="112"/>
      <c r="X36" s="81"/>
      <c r="Y36" s="42"/>
    </row>
    <row r="37" spans="2:25" s="10" customFormat="1" ht="22" customHeight="1" thickBot="1">
      <c r="B37" s="42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4"/>
      <c r="W37" s="112"/>
      <c r="X37" s="81"/>
      <c r="Y37" s="42"/>
    </row>
    <row r="38" spans="2:25" s="10" customFormat="1" ht="22" customHeight="1" thickBot="1">
      <c r="B38" s="42"/>
      <c r="D38" s="412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4"/>
      <c r="W38" s="112"/>
      <c r="X38" s="81"/>
      <c r="Y38" s="42"/>
    </row>
    <row r="39" spans="2:25" s="10" customFormat="1" ht="22" customHeight="1" thickBot="1">
      <c r="B39" s="42"/>
      <c r="D39" s="412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4"/>
      <c r="W39" s="112"/>
      <c r="X39" s="81"/>
      <c r="Y39" s="42"/>
    </row>
    <row r="40" spans="2:25" s="10" customFormat="1" ht="22" customHeight="1" thickBot="1">
      <c r="B40" s="42"/>
      <c r="D40" s="412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4"/>
      <c r="W40" s="112"/>
      <c r="X40" s="81"/>
      <c r="Y40" s="42"/>
    </row>
    <row r="41" spans="2:25" s="10" customFormat="1" ht="22" customHeight="1" thickBot="1">
      <c r="B41" s="42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4"/>
      <c r="W41" s="112"/>
      <c r="X41" s="81"/>
      <c r="Y41" s="42"/>
    </row>
    <row r="42" spans="2:25" s="10" customFormat="1" ht="22" customHeight="1" thickBot="1">
      <c r="B42" s="42"/>
      <c r="D42" s="412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4"/>
      <c r="W42" s="112"/>
      <c r="X42" s="81"/>
      <c r="Y42" s="42"/>
    </row>
    <row r="43" spans="2:25" s="10" customFormat="1" ht="25.5" customHeight="1">
      <c r="D43" s="432" t="s">
        <v>57</v>
      </c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4"/>
      <c r="W43" s="92"/>
      <c r="X43" s="84">
        <f>SUM(W13:X42)</f>
        <v>0</v>
      </c>
    </row>
    <row r="44" spans="2:25" ht="21.75" customHeight="1" thickBot="1">
      <c r="D44" s="429" t="s">
        <v>94</v>
      </c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1"/>
      <c r="W44" s="93"/>
      <c r="X44" s="83">
        <f>X43+'425 1.3 (cont.)'!W43:X43</f>
        <v>0</v>
      </c>
    </row>
    <row r="45" spans="2:25" ht="21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5" ht="21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5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5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0">
    <mergeCell ref="D22:V22"/>
    <mergeCell ref="D23:V23"/>
    <mergeCell ref="D26:V26"/>
    <mergeCell ref="D30:V30"/>
    <mergeCell ref="D32:V32"/>
    <mergeCell ref="D29:V29"/>
    <mergeCell ref="D16:V16"/>
    <mergeCell ref="D17:V17"/>
    <mergeCell ref="D21:V21"/>
    <mergeCell ref="D18:V18"/>
    <mergeCell ref="D19:V19"/>
    <mergeCell ref="D44:V44"/>
    <mergeCell ref="D42:V42"/>
    <mergeCell ref="D43:V43"/>
    <mergeCell ref="D28:V28"/>
    <mergeCell ref="D27:V27"/>
    <mergeCell ref="D31:V31"/>
    <mergeCell ref="D40:V40"/>
    <mergeCell ref="D37:V37"/>
    <mergeCell ref="D38:V38"/>
    <mergeCell ref="D39:V39"/>
    <mergeCell ref="D36:V36"/>
    <mergeCell ref="D33:V33"/>
    <mergeCell ref="D35:V35"/>
    <mergeCell ref="D34:V34"/>
    <mergeCell ref="D15:V15"/>
    <mergeCell ref="D41:V41"/>
    <mergeCell ref="R11:X11"/>
    <mergeCell ref="E9:M9"/>
    <mergeCell ref="E10:M10"/>
    <mergeCell ref="E11:M11"/>
    <mergeCell ref="D14:V14"/>
    <mergeCell ref="N11:Q11"/>
    <mergeCell ref="D12:V12"/>
    <mergeCell ref="R9:V9"/>
    <mergeCell ref="R10:X10"/>
    <mergeCell ref="D25:V25"/>
    <mergeCell ref="D13:V13"/>
    <mergeCell ref="N9:Q9"/>
    <mergeCell ref="D20:V20"/>
    <mergeCell ref="D24:V24"/>
    <mergeCell ref="B2:B5"/>
    <mergeCell ref="D7:X7"/>
    <mergeCell ref="B8:B11"/>
    <mergeCell ref="N8:Q8"/>
    <mergeCell ref="R8:V8"/>
    <mergeCell ref="I5:U5"/>
    <mergeCell ref="N10:Q10"/>
    <mergeCell ref="D6:X6"/>
    <mergeCell ref="E8:M8"/>
  </mergeCells>
  <phoneticPr fontId="20" type="noConversion"/>
  <pageMargins left="0.39" right="0" top="0.26" bottom="0" header="0.5" footer="0.21"/>
  <pageSetup scale="81" orientation="portrait" horizontalDpi="1200" verticalDpi="120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 fitToPage="1"/>
  </sheetPr>
  <dimension ref="B1:X92"/>
  <sheetViews>
    <sheetView showGridLines="0" showZeros="0" zoomScaleSheetLayoutView="100" workbookViewId="0">
      <selection activeCell="D17" sqref="D17:V17"/>
    </sheetView>
  </sheetViews>
  <sheetFormatPr baseColWidth="10" defaultColWidth="9.1640625" defaultRowHeight="12" x14ac:dyDescent="0"/>
  <cols>
    <col min="1" max="1" width="1.5" style="1" customWidth="1"/>
    <col min="2" max="2" width="19.1640625" style="1" customWidth="1"/>
    <col min="3" max="3" width="1.5" style="1" customWidth="1"/>
    <col min="4" max="4" width="19.5" style="2" customWidth="1"/>
    <col min="5" max="6" width="3.83203125" style="1" customWidth="1"/>
    <col min="7" max="7" width="4.5" style="1" customWidth="1"/>
    <col min="8" max="8" width="3.83203125" style="1" customWidth="1"/>
    <col min="9" max="10" width="3.1640625" style="1" customWidth="1"/>
    <col min="11" max="11" width="3.83203125" style="1" customWidth="1"/>
    <col min="12" max="12" width="3" style="1" customWidth="1"/>
    <col min="13" max="14" width="3.83203125" style="3" customWidth="1"/>
    <col min="15" max="15" width="5.1640625" style="3" customWidth="1"/>
    <col min="16" max="16" width="0.33203125" style="3" customWidth="1"/>
    <col min="17" max="17" width="2.83203125" style="3" customWidth="1"/>
    <col min="18" max="19" width="3.83203125" style="1" customWidth="1"/>
    <col min="20" max="20" width="3.5" style="1" customWidth="1"/>
    <col min="21" max="21" width="3" style="1" customWidth="1"/>
    <col min="22" max="22" width="1.5" style="1" customWidth="1"/>
    <col min="23" max="23" width="12.1640625" style="1" customWidth="1"/>
    <col min="24" max="24" width="22.1640625" style="1" customWidth="1"/>
    <col min="25" max="16384" width="9.1640625" style="1"/>
  </cols>
  <sheetData>
    <row r="1" spans="2:24" ht="24.75" customHeight="1" thickBot="1"/>
    <row r="2" spans="2:24" ht="11.25" customHeight="1">
      <c r="B2" s="191" t="s">
        <v>17</v>
      </c>
      <c r="C2" s="35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7"/>
      <c r="X2" s="37"/>
    </row>
    <row r="3" spans="2:24" ht="11.25" customHeight="1">
      <c r="B3" s="192"/>
      <c r="C3" s="35"/>
      <c r="D3" s="23" t="str">
        <f>'425.S'!D3</f>
        <v>Northern California indian Development Council, Inc.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2:24" ht="11.25" customHeight="1">
      <c r="B4" s="192"/>
      <c r="C4" s="35"/>
      <c r="D4" s="23" t="s">
        <v>55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4" ht="16" thickBot="1">
      <c r="B5" s="193"/>
      <c r="C5" s="35"/>
      <c r="D5" s="23" t="s">
        <v>107</v>
      </c>
      <c r="E5" s="24"/>
      <c r="F5" s="24"/>
      <c r="G5" s="24"/>
      <c r="H5" s="24"/>
      <c r="I5" s="297" t="s">
        <v>68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43"/>
      <c r="W5" s="43"/>
      <c r="X5" s="24"/>
    </row>
    <row r="6" spans="2:24" ht="16" thickBot="1">
      <c r="B6" s="57"/>
      <c r="C6" s="35"/>
      <c r="D6" s="408" t="s">
        <v>55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</row>
    <row r="7" spans="2:24" s="7" customFormat="1" ht="0.75" customHeight="1" thickBot="1"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</row>
    <row r="8" spans="2:24" s="2" customFormat="1" ht="27" customHeight="1">
      <c r="B8" s="205" t="s">
        <v>62</v>
      </c>
      <c r="C8" s="36"/>
      <c r="D8" s="55" t="s">
        <v>69</v>
      </c>
      <c r="E8" s="409">
        <f>'425.S'!F8</f>
        <v>0</v>
      </c>
      <c r="F8" s="410"/>
      <c r="G8" s="410"/>
      <c r="H8" s="410"/>
      <c r="I8" s="410"/>
      <c r="J8" s="410"/>
      <c r="K8" s="410"/>
      <c r="L8" s="410"/>
      <c r="M8" s="411"/>
      <c r="N8" s="141" t="s">
        <v>70</v>
      </c>
      <c r="O8" s="197"/>
      <c r="P8" s="197"/>
      <c r="Q8" s="197"/>
      <c r="R8" s="406">
        <f>'425.S'!U8</f>
        <v>0</v>
      </c>
      <c r="S8" s="142"/>
      <c r="T8" s="142"/>
      <c r="U8" s="142"/>
      <c r="V8" s="407"/>
      <c r="W8" s="80" t="s">
        <v>29</v>
      </c>
      <c r="X8" s="99">
        <f>'425.S'!AA8</f>
        <v>0</v>
      </c>
    </row>
    <row r="9" spans="2:24" s="2" customFormat="1" ht="27" customHeight="1">
      <c r="B9" s="206"/>
      <c r="C9" s="36"/>
      <c r="D9" s="56" t="s">
        <v>71</v>
      </c>
      <c r="E9" s="409">
        <f>'425.S'!F9</f>
        <v>0</v>
      </c>
      <c r="F9" s="410"/>
      <c r="G9" s="410"/>
      <c r="H9" s="410"/>
      <c r="I9" s="410"/>
      <c r="J9" s="410"/>
      <c r="K9" s="410"/>
      <c r="L9" s="410"/>
      <c r="M9" s="411"/>
      <c r="N9" s="141" t="s">
        <v>72</v>
      </c>
      <c r="O9" s="142"/>
      <c r="P9" s="142"/>
      <c r="Q9" s="142"/>
      <c r="R9" s="406">
        <f>'425.S'!U9</f>
        <v>0</v>
      </c>
      <c r="S9" s="137"/>
      <c r="T9" s="137"/>
      <c r="U9" s="137"/>
      <c r="V9" s="425"/>
      <c r="W9" s="79" t="s">
        <v>73</v>
      </c>
      <c r="X9" s="100">
        <f>'425.S'!AA9</f>
        <v>0</v>
      </c>
    </row>
    <row r="10" spans="2:24" s="2" customFormat="1" ht="27" customHeight="1">
      <c r="B10" s="206"/>
      <c r="C10" s="36"/>
      <c r="D10" s="56" t="s">
        <v>74</v>
      </c>
      <c r="E10" s="441">
        <f>'425.S'!F10</f>
        <v>0</v>
      </c>
      <c r="F10" s="442"/>
      <c r="G10" s="442"/>
      <c r="H10" s="442"/>
      <c r="I10" s="442"/>
      <c r="J10" s="442"/>
      <c r="K10" s="442"/>
      <c r="L10" s="442"/>
      <c r="M10" s="443"/>
      <c r="N10" s="136" t="s">
        <v>75</v>
      </c>
      <c r="O10" s="137"/>
      <c r="P10" s="137"/>
      <c r="Q10" s="137"/>
      <c r="R10" s="444">
        <f>'425.S'!U10</f>
        <v>0</v>
      </c>
      <c r="S10" s="445"/>
      <c r="T10" s="445"/>
      <c r="U10" s="445"/>
      <c r="V10" s="445"/>
      <c r="W10" s="445"/>
      <c r="X10" s="445"/>
    </row>
    <row r="11" spans="2:24" s="2" customFormat="1" ht="27" customHeight="1">
      <c r="B11" s="206"/>
      <c r="C11" s="36"/>
      <c r="D11" s="55" t="s">
        <v>76</v>
      </c>
      <c r="E11" s="419">
        <f>'425.S'!F11</f>
        <v>0</v>
      </c>
      <c r="F11" s="420"/>
      <c r="G11" s="420"/>
      <c r="H11" s="420"/>
      <c r="I11" s="420"/>
      <c r="J11" s="420"/>
      <c r="K11" s="420"/>
      <c r="L11" s="420"/>
      <c r="M11" s="421"/>
      <c r="N11" s="213" t="s">
        <v>19</v>
      </c>
      <c r="O11" s="207"/>
      <c r="P11" s="207"/>
      <c r="Q11" s="207"/>
      <c r="R11" s="415">
        <f>'425.S'!U11</f>
        <v>0</v>
      </c>
      <c r="S11" s="410"/>
      <c r="T11" s="410"/>
      <c r="U11" s="410"/>
      <c r="V11" s="410"/>
      <c r="W11" s="410"/>
      <c r="X11" s="410"/>
    </row>
    <row r="12" spans="2:24" s="9" customFormat="1" ht="13" customHeight="1" thickBot="1">
      <c r="B12" s="42"/>
      <c r="D12" s="422" t="s">
        <v>52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4"/>
      <c r="W12" s="95"/>
      <c r="X12" s="82" t="s">
        <v>53</v>
      </c>
    </row>
    <row r="13" spans="2:24" s="10" customFormat="1" ht="22" customHeight="1" thickBot="1">
      <c r="B13" s="42"/>
      <c r="D13" s="412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4"/>
      <c r="W13" s="111"/>
      <c r="X13" s="85"/>
    </row>
    <row r="14" spans="2:24" s="10" customFormat="1" ht="22" customHeight="1" thickBot="1">
      <c r="B14" s="42"/>
      <c r="D14" s="412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4"/>
      <c r="W14" s="112"/>
      <c r="X14" s="81"/>
    </row>
    <row r="15" spans="2:24" s="10" customFormat="1" ht="22" customHeight="1" thickBot="1">
      <c r="B15" s="42"/>
      <c r="D15" s="41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4"/>
      <c r="W15" s="112"/>
      <c r="X15" s="81"/>
    </row>
    <row r="16" spans="2:24" s="10" customFormat="1" ht="22" customHeight="1" thickBot="1">
      <c r="B16" s="42"/>
      <c r="D16" s="412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4"/>
      <c r="W16" s="112"/>
      <c r="X16" s="81"/>
    </row>
    <row r="17" spans="2:24" s="10" customFormat="1" ht="22" customHeight="1" thickBot="1">
      <c r="B17" s="42"/>
      <c r="D17" s="412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4"/>
      <c r="W17" s="112"/>
      <c r="X17" s="81"/>
    </row>
    <row r="18" spans="2:24" s="10" customFormat="1" ht="22" customHeight="1">
      <c r="B18" s="42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4"/>
      <c r="W18" s="112"/>
      <c r="X18" s="81"/>
    </row>
    <row r="19" spans="2:24" s="10" customFormat="1" ht="22" customHeight="1">
      <c r="B19" s="42"/>
      <c r="D19" s="435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  <c r="W19" s="112"/>
      <c r="X19" s="81"/>
    </row>
    <row r="20" spans="2:24" s="10" customFormat="1" ht="22" customHeight="1">
      <c r="B20" s="42"/>
      <c r="D20" s="435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  <c r="W20" s="112"/>
      <c r="X20" s="81"/>
    </row>
    <row r="21" spans="2:24" s="10" customFormat="1" ht="22" customHeight="1">
      <c r="B21" s="42"/>
      <c r="D21" s="435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  <c r="W21" s="112"/>
      <c r="X21" s="81"/>
    </row>
    <row r="22" spans="2:24" s="10" customFormat="1" ht="22" customHeight="1">
      <c r="B22" s="42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  <c r="W22" s="112"/>
      <c r="X22" s="81"/>
    </row>
    <row r="23" spans="2:24" s="10" customFormat="1" ht="22" customHeight="1">
      <c r="B23" s="42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  <c r="W23" s="112"/>
      <c r="X23" s="81"/>
    </row>
    <row r="24" spans="2:24" s="10" customFormat="1" ht="22" customHeight="1">
      <c r="B24" s="42"/>
      <c r="D24" s="435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  <c r="W24" s="112"/>
      <c r="X24" s="81"/>
    </row>
    <row r="25" spans="2:24" s="10" customFormat="1" ht="22" customHeight="1">
      <c r="B25" s="42"/>
      <c r="D25" s="435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  <c r="W25" s="112"/>
      <c r="X25" s="81"/>
    </row>
    <row r="26" spans="2:24" s="10" customFormat="1" ht="22" customHeight="1">
      <c r="B26" s="42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  <c r="W26" s="112"/>
      <c r="X26" s="81"/>
    </row>
    <row r="27" spans="2:24" s="10" customFormat="1" ht="22" customHeight="1">
      <c r="B27" s="42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  <c r="W27" s="112"/>
      <c r="X27" s="81"/>
    </row>
    <row r="28" spans="2:24" s="10" customFormat="1" ht="22" customHeight="1">
      <c r="B28" s="42"/>
      <c r="D28" s="435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  <c r="W28" s="112"/>
      <c r="X28" s="81"/>
    </row>
    <row r="29" spans="2:24" s="10" customFormat="1" ht="22" customHeight="1">
      <c r="B29" s="42"/>
      <c r="D29" s="435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  <c r="W29" s="112"/>
      <c r="X29" s="81"/>
    </row>
    <row r="30" spans="2:24" s="10" customFormat="1" ht="22" customHeight="1">
      <c r="B30" s="42"/>
      <c r="D30" s="435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  <c r="W30" s="112"/>
      <c r="X30" s="81"/>
    </row>
    <row r="31" spans="2:24" s="10" customFormat="1" ht="22" customHeight="1">
      <c r="B31" s="42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  <c r="W31" s="112"/>
      <c r="X31" s="81"/>
    </row>
    <row r="32" spans="2:24" s="10" customFormat="1" ht="22" customHeight="1">
      <c r="B32" s="42"/>
      <c r="D32" s="435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  <c r="W32" s="112"/>
      <c r="X32" s="81"/>
    </row>
    <row r="33" spans="2:24" s="10" customFormat="1" ht="22" customHeight="1">
      <c r="B33" s="42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  <c r="W33" s="112"/>
      <c r="X33" s="81"/>
    </row>
    <row r="34" spans="2:24" s="10" customFormat="1" ht="22" customHeight="1">
      <c r="B34" s="42"/>
      <c r="D34" s="435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  <c r="W34" s="112"/>
      <c r="X34" s="81"/>
    </row>
    <row r="35" spans="2:24" s="10" customFormat="1" ht="22" customHeight="1">
      <c r="B35" s="42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  <c r="W35" s="112"/>
      <c r="X35" s="81"/>
    </row>
    <row r="36" spans="2:24" s="10" customFormat="1" ht="22" customHeight="1">
      <c r="B36" s="42"/>
      <c r="D36" s="435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  <c r="W36" s="112"/>
      <c r="X36" s="81"/>
    </row>
    <row r="37" spans="2:24" s="10" customFormat="1" ht="22" customHeight="1">
      <c r="B37" s="42"/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  <c r="W37" s="112"/>
      <c r="X37" s="81"/>
    </row>
    <row r="38" spans="2:24" s="10" customFormat="1" ht="22" customHeight="1">
      <c r="B38" s="42"/>
      <c r="D38" s="435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  <c r="W38" s="112"/>
      <c r="X38" s="81"/>
    </row>
    <row r="39" spans="2:24" s="10" customFormat="1" ht="22" customHeight="1">
      <c r="B39" s="42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  <c r="W39" s="112"/>
      <c r="X39" s="81"/>
    </row>
    <row r="40" spans="2:24" s="10" customFormat="1" ht="22" customHeight="1">
      <c r="B40" s="42"/>
      <c r="D40" s="435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7"/>
      <c r="W40" s="112"/>
      <c r="X40" s="81"/>
    </row>
    <row r="41" spans="2:24" s="10" customFormat="1" ht="22" customHeight="1">
      <c r="B41" s="42"/>
      <c r="D41" s="435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7"/>
      <c r="W41" s="112"/>
      <c r="X41" s="81"/>
    </row>
    <row r="42" spans="2:24" s="10" customFormat="1" ht="22" customHeight="1" thickBot="1">
      <c r="B42" s="42"/>
      <c r="D42" s="452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4"/>
      <c r="W42" s="113"/>
      <c r="X42" s="87"/>
    </row>
    <row r="43" spans="2:24" s="10" customFormat="1" ht="25.5" customHeight="1">
      <c r="D43" s="449" t="s">
        <v>58</v>
      </c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1"/>
      <c r="W43" s="94"/>
      <c r="X43" s="86">
        <f>SUM(X13:Y42)</f>
        <v>0</v>
      </c>
    </row>
    <row r="44" spans="2:24" ht="5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21.75" customHeight="1"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6"/>
      <c r="X45" s="447"/>
    </row>
    <row r="46" spans="2:24" ht="21.75" customHeight="1"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38"/>
      <c r="X46" s="439"/>
    </row>
    <row r="47" spans="2:24" ht="21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21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4:24" ht="21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4:24" ht="21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4:24" ht="21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4:24" ht="21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4:24" ht="21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4:24" ht="21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4:24" ht="21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4:24" ht="21.75" customHeight="1">
      <c r="D56" s="10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</row>
    <row r="57" spans="4:24" ht="21.75" customHeight="1">
      <c r="D57" s="10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</row>
    <row r="58" spans="4:24" ht="21.75" customHeight="1">
      <c r="D58" s="10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</row>
    <row r="59" spans="4:24" ht="21.75" customHeight="1">
      <c r="D59" s="10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</row>
    <row r="60" spans="4:24" ht="21.75" customHeight="1">
      <c r="D60" s="10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</row>
    <row r="61" spans="4:24" ht="21.75" customHeight="1">
      <c r="D61" s="10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</row>
    <row r="62" spans="4:24" ht="21.75" customHeight="1">
      <c r="D62" s="10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</row>
    <row r="63" spans="4:24" ht="21.75" customHeight="1">
      <c r="D63" s="10"/>
      <c r="E63" s="12"/>
      <c r="F63" s="12"/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</row>
    <row r="64" spans="4:24" ht="21.75" customHeight="1">
      <c r="D64" s="10"/>
      <c r="E64" s="12"/>
      <c r="F64" s="12"/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</row>
    <row r="65" spans="4:24" ht="21.75" customHeight="1">
      <c r="D65" s="10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</row>
    <row r="66" spans="4:24" ht="21.75" customHeight="1">
      <c r="D66" s="10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</row>
    <row r="67" spans="4:24" ht="21.75" customHeight="1">
      <c r="D67" s="10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</row>
    <row r="68" spans="4:24" ht="21.75" customHeight="1">
      <c r="D68" s="10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</row>
    <row r="69" spans="4:24" ht="21.75" customHeight="1">
      <c r="D69" s="10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</row>
    <row r="70" spans="4:24">
      <c r="D70" s="10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</row>
    <row r="71" spans="4:24">
      <c r="D71" s="10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</row>
    <row r="72" spans="4:24">
      <c r="D72" s="10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</row>
    <row r="73" spans="4:24">
      <c r="D73" s="10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</row>
    <row r="74" spans="4:24">
      <c r="D74" s="10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</row>
    <row r="75" spans="4:24">
      <c r="D75" s="10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</row>
    <row r="76" spans="4:24">
      <c r="D76" s="10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</row>
    <row r="77" spans="4:24">
      <c r="D77" s="10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</row>
    <row r="78" spans="4:24">
      <c r="D78" s="10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</row>
    <row r="79" spans="4:24">
      <c r="D79" s="10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</row>
    <row r="80" spans="4:24">
      <c r="D80" s="10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</row>
    <row r="81" spans="4:24">
      <c r="D81" s="10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</row>
    <row r="82" spans="4:24">
      <c r="D82" s="10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</row>
    <row r="83" spans="4:24">
      <c r="D83" s="10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</row>
    <row r="84" spans="4:24">
      <c r="D84" s="10"/>
      <c r="E84" s="12"/>
      <c r="F84" s="12"/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</row>
    <row r="85" spans="4:24">
      <c r="D85" s="10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</row>
    <row r="86" spans="4:24">
      <c r="D86" s="10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</row>
    <row r="87" spans="4:24">
      <c r="D87" s="10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</row>
    <row r="88" spans="4:24">
      <c r="D88" s="10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</row>
    <row r="89" spans="4:24">
      <c r="D89" s="10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</row>
    <row r="90" spans="4:24">
      <c r="D90" s="10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</row>
    <row r="91" spans="4:24">
      <c r="D91" s="10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</row>
    <row r="92" spans="4:24">
      <c r="D92" s="10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</row>
  </sheetData>
  <sheetProtection sheet="1" objects="1" scenarios="1" selectLockedCells="1"/>
  <mergeCells count="53">
    <mergeCell ref="D40:V40"/>
    <mergeCell ref="D41:V41"/>
    <mergeCell ref="W45:X45"/>
    <mergeCell ref="D45:V45"/>
    <mergeCell ref="D43:V43"/>
    <mergeCell ref="D42:V42"/>
    <mergeCell ref="D23:V23"/>
    <mergeCell ref="D24:V24"/>
    <mergeCell ref="D35:V35"/>
    <mergeCell ref="D38:V38"/>
    <mergeCell ref="D39:V39"/>
    <mergeCell ref="D36:V36"/>
    <mergeCell ref="D37:V37"/>
    <mergeCell ref="D33:V33"/>
    <mergeCell ref="D34:V34"/>
    <mergeCell ref="D32:V32"/>
    <mergeCell ref="D31:V31"/>
    <mergeCell ref="D27:V27"/>
    <mergeCell ref="D25:V25"/>
    <mergeCell ref="D28:V28"/>
    <mergeCell ref="D30:V30"/>
    <mergeCell ref="D26:V26"/>
    <mergeCell ref="D29:V29"/>
    <mergeCell ref="W46:X46"/>
    <mergeCell ref="D46:V46"/>
    <mergeCell ref="E10:M10"/>
    <mergeCell ref="N10:Q10"/>
    <mergeCell ref="R10:X10"/>
    <mergeCell ref="D12:V12"/>
    <mergeCell ref="D13:V13"/>
    <mergeCell ref="D21:V21"/>
    <mergeCell ref="D22:V22"/>
    <mergeCell ref="D18:V18"/>
    <mergeCell ref="D14:V14"/>
    <mergeCell ref="D15:V15"/>
    <mergeCell ref="D16:V16"/>
    <mergeCell ref="D17:V17"/>
    <mergeCell ref="D19:V19"/>
    <mergeCell ref="D20:V20"/>
    <mergeCell ref="R11:X11"/>
    <mergeCell ref="I5:U5"/>
    <mergeCell ref="B2:B5"/>
    <mergeCell ref="D6:X6"/>
    <mergeCell ref="D7:X7"/>
    <mergeCell ref="B8:B11"/>
    <mergeCell ref="E8:M8"/>
    <mergeCell ref="N8:Q8"/>
    <mergeCell ref="R8:V8"/>
    <mergeCell ref="E11:M11"/>
    <mergeCell ref="N11:Q11"/>
    <mergeCell ref="E9:M9"/>
    <mergeCell ref="N9:Q9"/>
    <mergeCell ref="R9:V9"/>
  </mergeCells>
  <phoneticPr fontId="20" type="noConversion"/>
  <pageMargins left="0.3" right="0" top="0.33" bottom="0" header="0.5" footer="0.3"/>
  <pageSetup scale="8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425.S</vt:lpstr>
      <vt:lpstr>425.1.1 </vt:lpstr>
      <vt:lpstr>425.1.2</vt:lpstr>
      <vt:lpstr>425 1.3</vt:lpstr>
      <vt:lpstr>425 1.3 (cont.)</vt:lpstr>
    </vt:vector>
  </TitlesOfParts>
  <Company>Community Services &amp;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SWittman</dc:creator>
  <cp:lastModifiedBy>Wendy</cp:lastModifiedBy>
  <cp:lastPrinted>2012-05-11T19:55:27Z</cp:lastPrinted>
  <dcterms:created xsi:type="dcterms:W3CDTF">2008-06-03T21:42:06Z</dcterms:created>
  <dcterms:modified xsi:type="dcterms:W3CDTF">2016-01-28T17:58:08Z</dcterms:modified>
</cp:coreProperties>
</file>